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Tamara\Desktop\HERA\"/>
    </mc:Choice>
  </mc:AlternateContent>
  <xr:revisionPtr revIDLastSave="0" documentId="8_{46979C18-94E8-40F1-A12E-1951AA9E77B0}" xr6:coauthVersionLast="37" xr6:coauthVersionMax="37" xr10:uidLastSave="{00000000-0000-0000-0000-000000000000}"/>
  <bookViews>
    <workbookView xWindow="0" yWindow="0" windowWidth="28800" windowHeight="11325" xr2:uid="{00000000-000D-0000-FFFF-FFFF00000000}"/>
  </bookViews>
  <sheets>
    <sheet name="I ES Općenito" sheetId="1" r:id="rId1"/>
    <sheet name="II Pouzdanost isporuke" sheetId="8" r:id="rId2"/>
    <sheet name="III Kvaliteta plina" sheetId="9" r:id="rId3"/>
    <sheet name="IV Kvaliteta usluge" sheetId="10" r:id="rId4"/>
    <sheet name="Pregled općih standarda" sheetId="5" r:id="rId5"/>
  </sheets>
  <definedNames>
    <definedName name="_xlnm._FilterDatabase" localSheetId="4" hidden="1">'Pregled općih standarda'!$A$1:$F$8</definedName>
    <definedName name="_xlnm.Print_Area" localSheetId="0">'I ES Općenito'!$A$1:$I$24</definedName>
    <definedName name="_xlnm.Print_Area" localSheetId="1">'II Pouzdanost isporuke'!$B$42:$N$76</definedName>
    <definedName name="_xlnm.Print_Area" localSheetId="2">'III Kvaliteta plina'!$A$1:$N$36</definedName>
    <definedName name="_xlnm.Print_Area" localSheetId="4">'Pregled općih standarda'!$A$1:$F$7</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4" i="8" l="1"/>
  <c r="M105" i="8"/>
  <c r="M106" i="8"/>
  <c r="M107" i="8"/>
  <c r="M108" i="8"/>
  <c r="M109" i="8"/>
  <c r="M110" i="8"/>
  <c r="M111" i="8"/>
  <c r="M112" i="8"/>
  <c r="M113" i="8"/>
  <c r="M114" i="8"/>
  <c r="M115" i="8"/>
  <c r="M116" i="8"/>
  <c r="M117" i="8"/>
  <c r="M118" i="8"/>
  <c r="M119" i="8"/>
  <c r="M120" i="8"/>
  <c r="M121" i="8"/>
  <c r="M122" i="8"/>
  <c r="M123" i="8"/>
  <c r="M124" i="8"/>
  <c r="M125" i="8"/>
  <c r="M126" i="8"/>
  <c r="M127" i="8"/>
  <c r="M128" i="8"/>
  <c r="M129" i="8"/>
  <c r="M130" i="8"/>
  <c r="M131" i="8"/>
  <c r="M132" i="8"/>
  <c r="M133" i="8"/>
  <c r="M134" i="8"/>
  <c r="M135" i="8"/>
  <c r="M136" i="8"/>
  <c r="M137" i="8"/>
  <c r="M138" i="8"/>
  <c r="M139" i="8"/>
  <c r="M140" i="8"/>
  <c r="M141" i="8"/>
  <c r="M142" i="8"/>
  <c r="M143" i="8"/>
  <c r="M144" i="8"/>
  <c r="M145" i="8"/>
  <c r="M146" i="8"/>
  <c r="M147" i="8"/>
  <c r="M148" i="8"/>
  <c r="M149" i="8"/>
  <c r="M150" i="8"/>
  <c r="M151" i="8"/>
  <c r="M152" i="8"/>
  <c r="M153" i="8"/>
  <c r="M154" i="8"/>
  <c r="M155" i="8"/>
  <c r="M156" i="8"/>
  <c r="M157" i="8"/>
  <c r="M158" i="8"/>
  <c r="M159" i="8"/>
  <c r="M160" i="8"/>
  <c r="M161" i="8"/>
  <c r="M162" i="8"/>
  <c r="M163" i="8"/>
  <c r="M164" i="8"/>
  <c r="M165" i="8"/>
  <c r="M166" i="8"/>
  <c r="M167" i="8"/>
  <c r="M168" i="8"/>
  <c r="M169" i="8"/>
  <c r="M170" i="8"/>
  <c r="M171" i="8"/>
  <c r="M172" i="8"/>
  <c r="M173" i="8"/>
  <c r="M174" i="8"/>
  <c r="M175" i="8"/>
  <c r="M176" i="8"/>
  <c r="M177" i="8"/>
  <c r="M178" i="8"/>
  <c r="M179" i="8"/>
  <c r="M180" i="8"/>
  <c r="M181" i="8"/>
  <c r="M182" i="8"/>
  <c r="M183" i="8"/>
  <c r="M184" i="8"/>
  <c r="M185" i="8"/>
  <c r="M186" i="8"/>
  <c r="M187" i="8"/>
  <c r="M188" i="8"/>
  <c r="M189" i="8"/>
  <c r="M190" i="8"/>
  <c r="M191" i="8"/>
  <c r="M192" i="8"/>
  <c r="M193" i="8"/>
  <c r="M194" i="8"/>
  <c r="M195" i="8"/>
  <c r="M196" i="8"/>
  <c r="M197" i="8"/>
  <c r="M198" i="8"/>
  <c r="M199" i="8"/>
  <c r="M200" i="8"/>
  <c r="M201" i="8"/>
  <c r="M202" i="8"/>
  <c r="M203" i="8"/>
  <c r="M204" i="8"/>
  <c r="M205" i="8"/>
  <c r="M206" i="8"/>
  <c r="M207" i="8"/>
  <c r="M208" i="8"/>
  <c r="M209" i="8"/>
  <c r="M210" i="8"/>
  <c r="M211" i="8"/>
  <c r="M212" i="8"/>
  <c r="M213" i="8"/>
  <c r="M214" i="8"/>
  <c r="M215" i="8"/>
  <c r="M216" i="8"/>
  <c r="M217" i="8"/>
  <c r="M218" i="8"/>
  <c r="M219" i="8"/>
  <c r="M220" i="8"/>
  <c r="M221" i="8"/>
  <c r="M222" i="8"/>
  <c r="M223" i="8"/>
  <c r="M224" i="8"/>
  <c r="M225" i="8"/>
  <c r="M226" i="8"/>
  <c r="M227" i="8"/>
  <c r="M228" i="8"/>
  <c r="M229" i="8"/>
  <c r="M230" i="8"/>
  <c r="M231" i="8"/>
  <c r="M232" i="8"/>
  <c r="M233" i="8"/>
  <c r="M234" i="8"/>
  <c r="M235" i="8"/>
  <c r="M236" i="8"/>
  <c r="M237" i="8"/>
  <c r="M238" i="8"/>
  <c r="M239" i="8"/>
  <c r="M240" i="8"/>
  <c r="M241" i="8"/>
  <c r="M242" i="8"/>
  <c r="M243" i="8"/>
  <c r="L106" i="8"/>
  <c r="L107" i="8"/>
  <c r="L108" i="8"/>
  <c r="L109" i="8"/>
  <c r="L110" i="8"/>
  <c r="L111" i="8"/>
  <c r="L112" i="8"/>
  <c r="L113" i="8"/>
  <c r="L114" i="8"/>
  <c r="L115" i="8"/>
  <c r="L116" i="8"/>
  <c r="L117" i="8"/>
  <c r="L118" i="8"/>
  <c r="L119" i="8"/>
  <c r="L120" i="8"/>
  <c r="L121" i="8"/>
  <c r="L122" i="8"/>
  <c r="L123" i="8"/>
  <c r="L124" i="8"/>
  <c r="L125" i="8"/>
  <c r="L126" i="8"/>
  <c r="L127" i="8"/>
  <c r="L128" i="8"/>
  <c r="L129" i="8"/>
  <c r="L130" i="8"/>
  <c r="L131" i="8"/>
  <c r="L132" i="8"/>
  <c r="L133" i="8"/>
  <c r="L134" i="8"/>
  <c r="L135" i="8"/>
  <c r="L136" i="8"/>
  <c r="L137" i="8"/>
  <c r="L138" i="8"/>
  <c r="L139" i="8"/>
  <c r="L140" i="8"/>
  <c r="L141" i="8"/>
  <c r="L142" i="8"/>
  <c r="L143" i="8"/>
  <c r="L144" i="8"/>
  <c r="L145" i="8"/>
  <c r="L146" i="8"/>
  <c r="L147" i="8"/>
  <c r="L148" i="8"/>
  <c r="L149" i="8"/>
  <c r="L150" i="8"/>
  <c r="L151" i="8"/>
  <c r="L152" i="8"/>
  <c r="L153" i="8"/>
  <c r="L154" i="8"/>
  <c r="L155" i="8"/>
  <c r="L156" i="8"/>
  <c r="L157" i="8"/>
  <c r="L158" i="8"/>
  <c r="L159" i="8"/>
  <c r="L160" i="8"/>
  <c r="L161" i="8"/>
  <c r="L162" i="8"/>
  <c r="L163" i="8"/>
  <c r="L164" i="8"/>
  <c r="L165" i="8"/>
  <c r="L166" i="8"/>
  <c r="L167" i="8"/>
  <c r="L168" i="8"/>
  <c r="L169" i="8"/>
  <c r="L170" i="8"/>
  <c r="L171" i="8"/>
  <c r="L172" i="8"/>
  <c r="L173" i="8"/>
  <c r="L174" i="8"/>
  <c r="L175" i="8"/>
  <c r="L176" i="8"/>
  <c r="L177" i="8"/>
  <c r="L178" i="8"/>
  <c r="L179" i="8"/>
  <c r="L180" i="8"/>
  <c r="L181" i="8"/>
  <c r="L182" i="8"/>
  <c r="L183" i="8"/>
  <c r="L184" i="8"/>
  <c r="L185" i="8"/>
  <c r="L186" i="8"/>
  <c r="L187" i="8"/>
  <c r="L188" i="8"/>
  <c r="L189" i="8"/>
  <c r="L190" i="8"/>
  <c r="L191" i="8"/>
  <c r="L192" i="8"/>
  <c r="L193" i="8"/>
  <c r="L194" i="8"/>
  <c r="L195" i="8"/>
  <c r="L196" i="8"/>
  <c r="L197" i="8"/>
  <c r="L198" i="8"/>
  <c r="L199" i="8"/>
  <c r="L200" i="8"/>
  <c r="L201" i="8"/>
  <c r="L202" i="8"/>
  <c r="L203" i="8"/>
  <c r="L204" i="8"/>
  <c r="L205" i="8"/>
  <c r="L206" i="8"/>
  <c r="L207" i="8"/>
  <c r="L208" i="8"/>
  <c r="L209" i="8"/>
  <c r="L210" i="8"/>
  <c r="L211" i="8"/>
  <c r="L212" i="8"/>
  <c r="L213" i="8"/>
  <c r="L214" i="8"/>
  <c r="L215" i="8"/>
  <c r="L216" i="8"/>
  <c r="L217" i="8"/>
  <c r="L218" i="8"/>
  <c r="L219" i="8"/>
  <c r="L220" i="8"/>
  <c r="L221" i="8"/>
  <c r="L222" i="8"/>
  <c r="L223" i="8"/>
  <c r="L224" i="8"/>
  <c r="L225" i="8"/>
  <c r="L226" i="8"/>
  <c r="L227" i="8"/>
  <c r="L228" i="8"/>
  <c r="L229" i="8"/>
  <c r="L230" i="8"/>
  <c r="L231" i="8"/>
  <c r="L232" i="8"/>
  <c r="L233" i="8"/>
  <c r="L234" i="8"/>
  <c r="L235" i="8"/>
  <c r="L236" i="8"/>
  <c r="L237" i="8"/>
  <c r="L238" i="8"/>
  <c r="L239" i="8"/>
  <c r="L240" i="8"/>
  <c r="L241" i="8"/>
  <c r="L242" i="8"/>
  <c r="L243" i="8"/>
  <c r="L103" i="8"/>
  <c r="L104" i="8"/>
  <c r="L105" i="8"/>
  <c r="M103" i="8"/>
  <c r="H31" i="8"/>
  <c r="H30" i="8"/>
  <c r="F23" i="9"/>
  <c r="E22" i="9" l="1"/>
  <c r="G22" i="9"/>
  <c r="M11" i="9" l="1"/>
  <c r="L40" i="8" l="1"/>
  <c r="L23" i="9" l="1"/>
  <c r="M23" i="9" s="1"/>
  <c r="J23" i="9"/>
  <c r="K23" i="9" s="1"/>
  <c r="H23" i="9"/>
  <c r="I23" i="9" s="1"/>
  <c r="G23" i="9"/>
  <c r="D23" i="9"/>
  <c r="E23" i="9" s="1"/>
  <c r="M22" i="9"/>
  <c r="K22" i="9"/>
  <c r="I22" i="9"/>
  <c r="M21" i="9"/>
  <c r="K21" i="9"/>
  <c r="I21" i="9"/>
  <c r="G21" i="9"/>
  <c r="E21" i="9"/>
  <c r="M20" i="9"/>
  <c r="K20" i="9"/>
  <c r="I20" i="9"/>
  <c r="G20" i="9"/>
  <c r="E20" i="9"/>
  <c r="M19" i="9"/>
  <c r="K19" i="9"/>
  <c r="I19" i="9"/>
  <c r="G19" i="9"/>
  <c r="E19" i="9"/>
  <c r="M18" i="9"/>
  <c r="K18" i="9"/>
  <c r="I18" i="9"/>
  <c r="G18" i="9"/>
  <c r="E18" i="9"/>
  <c r="M17" i="9"/>
  <c r="K17" i="9"/>
  <c r="I17" i="9"/>
  <c r="G17" i="9"/>
  <c r="E17" i="9"/>
  <c r="M16" i="9"/>
  <c r="K16" i="9"/>
  <c r="I16" i="9"/>
  <c r="G16" i="9"/>
  <c r="E16" i="9"/>
  <c r="M15" i="9"/>
  <c r="K15" i="9"/>
  <c r="I15" i="9"/>
  <c r="G15" i="9"/>
  <c r="E15" i="9"/>
  <c r="M14" i="9"/>
  <c r="K14" i="9"/>
  <c r="I14" i="9"/>
  <c r="G14" i="9"/>
  <c r="E14" i="9"/>
  <c r="M13" i="9"/>
  <c r="K13" i="9"/>
  <c r="I13" i="9"/>
  <c r="G13" i="9"/>
  <c r="E13" i="9"/>
  <c r="M12" i="9"/>
  <c r="K12" i="9"/>
  <c r="I12" i="9"/>
  <c r="G12" i="9"/>
  <c r="E12" i="9"/>
  <c r="K11" i="9"/>
  <c r="I11" i="9"/>
  <c r="G11" i="9"/>
  <c r="E11" i="9"/>
  <c r="D90" i="8"/>
  <c r="I72" i="8"/>
  <c r="H40" i="8"/>
</calcChain>
</file>

<file path=xl/sharedStrings.xml><?xml version="1.0" encoding="utf-8"?>
<sst xmlns="http://schemas.openxmlformats.org/spreadsheetml/2006/main" count="1084" uniqueCount="765">
  <si>
    <t xml:space="preserve">DISTRIBUCIJA PLINA </t>
  </si>
  <si>
    <t>I. ENERGETSKI SUBJEKT - Općenito</t>
  </si>
  <si>
    <t xml:space="preserve">1. </t>
  </si>
  <si>
    <t>Naziv energetskog subjekta:</t>
  </si>
  <si>
    <t xml:space="preserve">2. </t>
  </si>
  <si>
    <t>Odgovorna osoba energetskog subjekta prema sudskom registru:</t>
  </si>
  <si>
    <t xml:space="preserve">3. </t>
  </si>
  <si>
    <t>Ime i prezime kontakt osobe:</t>
  </si>
  <si>
    <t xml:space="preserve">4. </t>
  </si>
  <si>
    <t>Broj telefona ili mobitela:</t>
  </si>
  <si>
    <t xml:space="preserve">5. </t>
  </si>
  <si>
    <t>E-mail adresa:</t>
  </si>
  <si>
    <t>7.</t>
  </si>
  <si>
    <t>8.</t>
  </si>
  <si>
    <t>POPIS PRILOGA:</t>
  </si>
  <si>
    <t>II.</t>
  </si>
  <si>
    <t>III.</t>
  </si>
  <si>
    <t>IV.</t>
  </si>
  <si>
    <t>M.P.</t>
  </si>
  <si>
    <t>Ime, prezime i potpis odgovorne osobe:</t>
  </si>
  <si>
    <r>
      <t xml:space="preserve">Hidraulička cjelina 1 
</t>
    </r>
    <r>
      <rPr>
        <sz val="9"/>
        <rFont val="Arial"/>
        <family val="2"/>
        <charset val="238"/>
      </rPr>
      <t/>
    </r>
  </si>
  <si>
    <t xml:space="preserve">Hidraulička cjelina 2 </t>
  </si>
  <si>
    <t xml:space="preserve">Hidraulička cjelina 3 </t>
  </si>
  <si>
    <t xml:space="preserve">Hidraulička cjelina 4 </t>
  </si>
  <si>
    <t xml:space="preserve">Hidraulička cjelina 5 </t>
  </si>
  <si>
    <t>siječanj</t>
  </si>
  <si>
    <t>veljača</t>
  </si>
  <si>
    <t>ožujak</t>
  </si>
  <si>
    <t>travanj</t>
  </si>
  <si>
    <t>svibanj</t>
  </si>
  <si>
    <t>lipanj</t>
  </si>
  <si>
    <t>srpanj</t>
  </si>
  <si>
    <t>kolovoz</t>
  </si>
  <si>
    <t>rujan</t>
  </si>
  <si>
    <t>listopad</t>
  </si>
  <si>
    <t>studeni</t>
  </si>
  <si>
    <t>prosinac</t>
  </si>
  <si>
    <t>PROSJEK</t>
  </si>
  <si>
    <t>a) Kontrola kvalitete plina</t>
  </si>
  <si>
    <t>R.br.</t>
  </si>
  <si>
    <t>ZAHTJEV KVALITETE OPSKRBE</t>
  </si>
  <si>
    <t xml:space="preserve">AKTIVNOST </t>
  </si>
  <si>
    <t>OPĆI STANDARD
KVALITETE OPSKRBE</t>
  </si>
  <si>
    <t>POKAZATELJ ISPUNJAVANJA
STANDARDA KVALITETE OPSKRBE</t>
  </si>
  <si>
    <t>PODACI KOJE JE OBVEZNIK PRIMJENE 
DUŽAN PRIKUPLJATI</t>
  </si>
  <si>
    <t>POUZDANOST ISPORUKE</t>
  </si>
  <si>
    <t>PRAĆENJE PREKIDA ISPORUKE</t>
  </si>
  <si>
    <t>Trajanje svih prekida isporuke plina u odnosu na broj krajnjih kupaca kojima je prekinuta isporuka</t>
  </si>
  <si>
    <t>Za svaki prekid isporuke plina prate se podaci o prekidu (datum i vrijeme, trajanje u satima, vrsta (planirani, neplanirani), broj krajnjih kupaca kojima je prekinuta isporuka plina)</t>
  </si>
  <si>
    <t>ISPITIVANJE NEPROPUSNOSTI  DISTRIBUCIJSKOG SUSTAVA</t>
  </si>
  <si>
    <t>Za svako ispitivanje plinskog sustava prate se podaci o ispitanom dijelu sustava (naziv dionice plinovoda, datum ispitivanja, tlačni razred, duljina ispitane dionice,  metoda otkrivanja istjecanja plina iz plinovoda sukladno tehničkim pravilima, broj propusnih mjesta po km plinovoda)</t>
  </si>
  <si>
    <t>ODORIZACIJA PLINA</t>
  </si>
  <si>
    <t>Udio broja specifičnih točaka na kojima je obavljeno mjerenje koncentracije odoranta prema općem standardu u ukupnom broju specifičnih točaka plinskog distribucijskog sustava</t>
  </si>
  <si>
    <t>Za svako mjerenje koncentracije odoranta na specifičnoj točki prate se podaci  (naziv specifične točke, datum mjerenja, vrsta odoranta, tehničkim pravilima propisana minimalna koncentracija odoranta, utvrđena razina odoranta), te popis svih specifičnih točaka na plinskom distribucijskom sustavu</t>
  </si>
  <si>
    <t>HITNE INTERVENCIJE</t>
  </si>
  <si>
    <t>Udio broja hitnih intervencija prema općem standardu  u odnosu na ukupan broj hitnih intervencija</t>
  </si>
  <si>
    <t xml:space="preserve">Za svaku hitnu intervenciju prate se podaci o krajnjem kupcu ili treće strane (ime i prezime/naziv, adresa, broj telefona, email) i hitnoj intervenciji (razlog intervencije, vrijeme poziva, vrijeme hitne intervencije, broj minuta između zaprimanja poziva i intervencije) </t>
  </si>
  <si>
    <t>KVALITETA USLUGE</t>
  </si>
  <si>
    <t>PRIKLJUČENJE
 NA DISTRIBUCIJSKI SUSTAV</t>
  </si>
  <si>
    <t>Udio priključaka u koje je pušten plin u odnosu na ukupan broj zaprimljenih potpunih zahtjeva za priključenje</t>
  </si>
  <si>
    <t xml:space="preserve">Prate se podaci o ukupnom broju zaprimljenih zahtjeva za priključenje i ukupnom broju priključaka u koje je pušten plin </t>
  </si>
  <si>
    <t>KVALITETA PLINA</t>
  </si>
  <si>
    <t>KONTROLA KVALITETE
 PLINA</t>
  </si>
  <si>
    <t>Broj opravdanih prigovora na kvalitetu plina izvan općeg standarda</t>
  </si>
  <si>
    <t>Za svaki prigovor prate se podaci o krajnjem kupcu (ime i prezime/naziv, adresa, broj telefona, email) i prigovoru (evidencijski broj ili oznaka, datum zaprimanja, datum rješenja, podatak o opravdanosti prigovora na kvalitetu plina, razlog nesukladnosti sa standardnom kvalitetom plina)</t>
  </si>
  <si>
    <t>1.</t>
  </si>
  <si>
    <t>2.</t>
  </si>
  <si>
    <t>3.</t>
  </si>
  <si>
    <t>4.</t>
  </si>
  <si>
    <t>5.</t>
  </si>
  <si>
    <t>6.</t>
  </si>
  <si>
    <t>9.</t>
  </si>
  <si>
    <t>10.</t>
  </si>
  <si>
    <t>Planirani</t>
  </si>
  <si>
    <t>Neplanirani</t>
  </si>
  <si>
    <t>Datum</t>
  </si>
  <si>
    <t>Trajanje (h)</t>
  </si>
  <si>
    <t>Broj krajnjih kupaca kojima je prekinuta isporuka plina</t>
  </si>
  <si>
    <t>Redni broj</t>
  </si>
  <si>
    <t>UKUPNO</t>
  </si>
  <si>
    <t>Naziv dionice plinovoda</t>
  </si>
  <si>
    <t>Datum ispitivanja</t>
  </si>
  <si>
    <r>
      <t xml:space="preserve">Tlačni razred 
</t>
    </r>
    <r>
      <rPr>
        <i/>
        <sz val="10"/>
        <color theme="1"/>
        <rFont val="Times New Roman"/>
        <family val="1"/>
        <charset val="238"/>
      </rPr>
      <t>(odabrati iz padajućeg izbornika)</t>
    </r>
  </si>
  <si>
    <t>Metoda otkrivanja istjecanja plina iz plinovoda sukladno tehničkim pravilima</t>
  </si>
  <si>
    <t>Broj propusnih mjesta po km plinovoda</t>
  </si>
  <si>
    <t>VT</t>
  </si>
  <si>
    <t>ST</t>
  </si>
  <si>
    <t>NT</t>
  </si>
  <si>
    <t>Duljina ispitanih plinovoda (km)</t>
  </si>
  <si>
    <t>Naziv specifične točke</t>
  </si>
  <si>
    <t>Datum mjerenja</t>
  </si>
  <si>
    <t>Vrsta odoranta</t>
  </si>
  <si>
    <t>Tehničkim pravilima propisana minimalna koncentracija odoranta</t>
  </si>
  <si>
    <t>Utvrđena razina odoranata</t>
  </si>
  <si>
    <t>Podaci o krajnjem kupcu ili trećoj strani</t>
  </si>
  <si>
    <t>Adresa</t>
  </si>
  <si>
    <t>Broj telefona</t>
  </si>
  <si>
    <t>E-mail</t>
  </si>
  <si>
    <t>Podaci o hitnoj intervenciji</t>
  </si>
  <si>
    <t>Razlog hitne intervencije</t>
  </si>
  <si>
    <t>Podaci o prekidu isporuke</t>
  </si>
  <si>
    <t>Podaci o ispitanom dijelu sustava</t>
  </si>
  <si>
    <t>Podaci o mjerenju koncentracije odoranata na specifičnoj točki</t>
  </si>
  <si>
    <t>Evidencijski broj ili oznaka</t>
  </si>
  <si>
    <t>Datum zaprimanja</t>
  </si>
  <si>
    <t>Ukupan broj zaprimljenih zahtjeva za priključenje na distribucijski sustav</t>
  </si>
  <si>
    <t>II. POUZDANOST ISPORUKE</t>
  </si>
  <si>
    <t>III. KVALITETA PLINA</t>
  </si>
  <si>
    <t>Napomena - tablicu popuniti prema hidrauličkim cjelinama na distribucijskom sustavu (po potrebi dodati još jednu tablicu)</t>
  </si>
  <si>
    <t>IV. KVALITETA USLUGE</t>
  </si>
  <si>
    <t xml:space="preserve">Ukupno trajanje svih prekida isporuke plina u odnosu na broj krajnjih kupaca </t>
  </si>
  <si>
    <r>
      <t xml:space="preserve">Minimalni dio sustava koji je potrebno ispitati na nepropusnost jednom godišnje  </t>
    </r>
    <r>
      <rPr>
        <i/>
        <sz val="9"/>
        <rFont val="Times New Roman"/>
        <family val="1"/>
        <charset val="238"/>
      </rPr>
      <t xml:space="preserve"> </t>
    </r>
  </si>
  <si>
    <t xml:space="preserve">Minimalni broj mjerenja koncentracije odoranta na specifičnim točkama plinskog distribucijskog sustava </t>
  </si>
  <si>
    <t>Maksimalno vrijeme intervencije od zaprimanja poziva od krajnjeg kupca ili treće strane</t>
  </si>
  <si>
    <t>Učinkovitost priključenja krajnjeg kupca na sustav, s obzirom na broj zaprimljenih zahtjeva za priključenje</t>
  </si>
  <si>
    <t>Nesukladnost parametera kvalitete plina sa standardnom kvalitetom plina</t>
  </si>
  <si>
    <t>NAPOMENA: Po potrebi dodati red/redove u tablicama</t>
  </si>
  <si>
    <t>Ime i prezime/Naziv</t>
  </si>
  <si>
    <t>Ukupan broj priključaka u koje je pušten plin</t>
  </si>
  <si>
    <t>Udio duljine ispitanih plinovoda prema općem standardu u ukupnoj duljini plinovoda</t>
  </si>
  <si>
    <t xml:space="preserve">Opravdani </t>
  </si>
  <si>
    <t>NAPOMENA: Po potrebi dodati red/redove u tablicu</t>
  </si>
  <si>
    <t>1. Opis sustava za praćenje pouzdanosti isporuke i samostalno provedenih mjera, te prijedlozi mjera za povećanje pouzdanosti isporuke</t>
  </si>
  <si>
    <r>
      <rPr>
        <b/>
        <sz val="10"/>
        <rFont val="Arial"/>
        <family val="2"/>
        <charset val="238"/>
      </rPr>
      <t xml:space="preserve">SAMOSTALNO PROVEDENE MJERE: </t>
    </r>
    <r>
      <rPr>
        <sz val="10"/>
        <rFont val="Arial"/>
        <family val="2"/>
        <charset val="238"/>
      </rPr>
      <t xml:space="preserve">
</t>
    </r>
  </si>
  <si>
    <r>
      <rPr>
        <b/>
        <sz val="10"/>
        <rFont val="Arial"/>
        <family val="2"/>
        <charset val="238"/>
      </rPr>
      <t>PRIJEDLOG MJERA ZA POBOLJŠANJE:</t>
    </r>
    <r>
      <rPr>
        <sz val="10"/>
        <rFont val="Arial"/>
        <family val="2"/>
        <charset val="238"/>
      </rPr>
      <t xml:space="preserve">
</t>
    </r>
  </si>
  <si>
    <t>a) PREKIDI ISPORUKE</t>
  </si>
  <si>
    <t>b) ISPITIVANJE NEPROPUSNOSTI DISTRIBUCIJSKOG SUSTAVA</t>
  </si>
  <si>
    <r>
      <t xml:space="preserve">Vrsta
</t>
    </r>
    <r>
      <rPr>
        <i/>
        <sz val="9"/>
        <color theme="1"/>
        <rFont val="Times New Roman"/>
        <family val="1"/>
        <charset val="238"/>
      </rPr>
      <t>(odabrati iz padajućeg izbornika)</t>
    </r>
  </si>
  <si>
    <r>
      <t xml:space="preserve">Vrijeme
</t>
    </r>
    <r>
      <rPr>
        <i/>
        <sz val="9"/>
        <color theme="1"/>
        <rFont val="Times New Roman"/>
        <family val="1"/>
        <charset val="238"/>
      </rPr>
      <t>(od ______  do_____)</t>
    </r>
  </si>
  <si>
    <t>Ukupna duljina plinovoda u distribucijskom sustavu (km) na zadnji dan godine</t>
  </si>
  <si>
    <t>a) Aktivnost: PRAĆENJE PREKIDA ISPORUKE</t>
  </si>
  <si>
    <t>c) Aktivnost: ODORIZACIJA PLINA</t>
  </si>
  <si>
    <t>∑</t>
  </si>
  <si>
    <r>
      <t xml:space="preserve">Popis svih specifičnih točaka na plinskom distribucijskom sustavu </t>
    </r>
    <r>
      <rPr>
        <i/>
        <sz val="10"/>
        <color theme="1"/>
        <rFont val="Times New Roman"/>
        <family val="1"/>
        <charset val="238"/>
      </rPr>
      <t>(redni broj, naziv, adresa):</t>
    </r>
  </si>
  <si>
    <r>
      <t xml:space="preserve">Vrijeme poziva
</t>
    </r>
    <r>
      <rPr>
        <i/>
        <sz val="9"/>
        <color theme="1"/>
        <rFont val="Times New Roman"/>
        <family val="1"/>
        <charset val="238"/>
      </rPr>
      <t>(sat, minuta)</t>
    </r>
  </si>
  <si>
    <r>
      <t>Vrijeme proteklo</t>
    </r>
    <r>
      <rPr>
        <i/>
        <sz val="10"/>
        <color theme="1"/>
        <rFont val="Times New Roman"/>
        <family val="1"/>
        <charset val="238"/>
      </rPr>
      <t xml:space="preserve"> (broj minuta)</t>
    </r>
    <r>
      <rPr>
        <sz val="10"/>
        <color theme="1"/>
        <rFont val="Times New Roman"/>
        <family val="1"/>
        <charset val="238"/>
      </rPr>
      <t xml:space="preserve"> između zaprimanja poziva i intervencije</t>
    </r>
  </si>
  <si>
    <t>1. Opis sustava za praćenje kvalitete plina i samostalno provedenih mjera za praćenje kvalitete plina, te prijedlog mjera za osiguranje kvalitete plina</t>
  </si>
  <si>
    <t xml:space="preserve">2. Prikupljeni podaci o ostvarenim pokazateljima ispunjavanja općih standarda kvalitete opskrbe plinom vezano za pouzdanost isporuke </t>
  </si>
  <si>
    <t>Aktivnost: KONTROLA KVALITETE PLINA</t>
  </si>
  <si>
    <t>3. Prikupljeni podaci o ostvarenim pokazateljima ispunjavanja općih standarda kvalitete opskrbe vezano za kvalitetu plina</t>
  </si>
  <si>
    <t>Podaci o prigovoru krajnjeg kupca/korisnika</t>
  </si>
  <si>
    <r>
      <t xml:space="preserve">Datum rješenja
</t>
    </r>
    <r>
      <rPr>
        <i/>
        <sz val="10"/>
        <color theme="1"/>
        <rFont val="Times New Roman"/>
        <family val="1"/>
        <charset val="238"/>
      </rPr>
      <t xml:space="preserve"> (pismenog očitovanja)</t>
    </r>
  </si>
  <si>
    <t>Podaci o krajnjem kupcu koji je podnio prigovor</t>
  </si>
  <si>
    <t>NAPOMENA: Pojedinog kupca navesti pod istim rednim brojem kao i odgovarajući prigovor koji je podnio</t>
  </si>
  <si>
    <t>Opravdanost prigovora</t>
  </si>
  <si>
    <t>1. Opis sustava za praćenje kvalitete usluge i samostalno provedenih mjera za povećanje kvalitete usluge te prijedlog mjera za poboljšanje kvalitete usluge</t>
  </si>
  <si>
    <t>a) Kontrola kvalitete usluge</t>
  </si>
  <si>
    <t>2. Prikupljeni podaci o ostvarenim pokazateljima ispunjavanja općih standarda kvalitete opskrbe vezano za kvalitetu usluge</t>
  </si>
  <si>
    <t>c) ODORIZACIJA PLINA</t>
  </si>
  <si>
    <t>d) HITNE INTERVENCIJE</t>
  </si>
  <si>
    <r>
      <t xml:space="preserve">Razlog nesukladnosti sa standardnom kvalitetom plina 
</t>
    </r>
    <r>
      <rPr>
        <i/>
        <sz val="9"/>
        <color theme="1"/>
        <rFont val="Times New Roman"/>
        <family val="1"/>
        <charset val="238"/>
      </rPr>
      <t>(za opravdane prigovore )</t>
    </r>
  </si>
  <si>
    <t>Aktivnost: PRIKLJUČENJE NA DISTRIBUCIJSKI SUSTAV</t>
  </si>
  <si>
    <t xml:space="preserve">                         POLJE TLAČNOG RAZREDA NE OMOGUĆAVA ISTOVREMENO OZNAKE NT I ST !!!!!</t>
  </si>
  <si>
    <t>11.</t>
  </si>
  <si>
    <t>12.</t>
  </si>
  <si>
    <t>13.</t>
  </si>
  <si>
    <t>14.</t>
  </si>
  <si>
    <t>15.</t>
  </si>
  <si>
    <t>16.</t>
  </si>
  <si>
    <t>17.</t>
  </si>
  <si>
    <t>18.</t>
  </si>
  <si>
    <t>19.</t>
  </si>
  <si>
    <t>20.</t>
  </si>
  <si>
    <t>21.</t>
  </si>
  <si>
    <t>22.</t>
  </si>
  <si>
    <t>23.</t>
  </si>
  <si>
    <t>24.</t>
  </si>
  <si>
    <t>25.</t>
  </si>
  <si>
    <t>26.</t>
  </si>
  <si>
    <t xml:space="preserve">NAPOMENA: U UKUPNU DULJINU ISPITANIH PLINOVODA PO NASELJIMA PARALELNO ULAZE I SREDNJETLAČNI PLINOVODI  KOJI TUDA PROLAZE !!! </t>
  </si>
  <si>
    <t>Tetrahidrotiofen (THT)</t>
  </si>
  <si>
    <t>27.</t>
  </si>
  <si>
    <t>28.</t>
  </si>
  <si>
    <t>29.</t>
  </si>
  <si>
    <t>30.</t>
  </si>
  <si>
    <t>31.</t>
  </si>
  <si>
    <t>32.</t>
  </si>
  <si>
    <t>33.</t>
  </si>
  <si>
    <t>34.</t>
  </si>
  <si>
    <r>
      <t xml:space="preserve">Ime i prezime/Naziv </t>
    </r>
    <r>
      <rPr>
        <sz val="10"/>
        <color rgb="FFFF0000"/>
        <rFont val="Times New Roman"/>
        <family val="1"/>
      </rPr>
      <t>IZVOĐAČA RADOVA</t>
    </r>
  </si>
  <si>
    <r>
      <t xml:space="preserve">Adresa </t>
    </r>
    <r>
      <rPr>
        <sz val="10"/>
        <color rgb="FFFF0000"/>
        <rFont val="Times New Roman"/>
        <family val="1"/>
      </rPr>
      <t>OŠTEĆENJA</t>
    </r>
  </si>
  <si>
    <r>
      <t xml:space="preserve">Vrijeme početka hitne intervencije
</t>
    </r>
    <r>
      <rPr>
        <i/>
        <sz val="10"/>
        <color theme="1"/>
        <rFont val="Times New Roman"/>
        <family val="1"/>
        <charset val="238"/>
      </rPr>
      <t xml:space="preserve">(sat, minuta)  </t>
    </r>
    <r>
      <rPr>
        <b/>
        <i/>
        <sz val="10"/>
        <color rgb="FFFF0000"/>
        <rFont val="Times New Roman"/>
        <family val="1"/>
      </rPr>
      <t>ZAVRŠETAK SANACIJE</t>
    </r>
  </si>
  <si>
    <r>
      <t xml:space="preserve">d) Aktivnost: HITNE INTERVENCIJE </t>
    </r>
    <r>
      <rPr>
        <b/>
        <i/>
        <sz val="12"/>
        <color rgb="FFFF0000"/>
        <rFont val="Arial"/>
        <family val="2"/>
      </rPr>
      <t>: oštećenje/trganje plinskih priključaka / plinovoda (nekontrolirano istjecanje plina), osjeća se miris plina</t>
    </r>
  </si>
  <si>
    <t>Osjeća se miris plina</t>
  </si>
  <si>
    <t>12:00-14:00</t>
  </si>
  <si>
    <t>35.</t>
  </si>
  <si>
    <t>36.</t>
  </si>
  <si>
    <t>37.</t>
  </si>
  <si>
    <t>38.</t>
  </si>
  <si>
    <t>39.</t>
  </si>
  <si>
    <t>40.</t>
  </si>
  <si>
    <t>41.</t>
  </si>
  <si>
    <t>42.</t>
  </si>
  <si>
    <t>43.</t>
  </si>
  <si>
    <t>44.</t>
  </si>
  <si>
    <t>45.</t>
  </si>
  <si>
    <t>46.</t>
  </si>
  <si>
    <t>47.</t>
  </si>
  <si>
    <t>49.</t>
  </si>
  <si>
    <t>48.</t>
  </si>
  <si>
    <t>50.</t>
  </si>
  <si>
    <t>16:00-18:00</t>
  </si>
  <si>
    <t>13:00-14:00</t>
  </si>
  <si>
    <t>15:00-17:00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</si>
  <si>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</si>
  <si>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</si>
  <si>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</si>
  <si>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</si>
  <si>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</si>
  <si>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</si>
  <si>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</si>
  <si>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</si>
  <si>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</si>
  <si>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</si>
  <si>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</si>
  <si>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</si>
  <si>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</si>
  <si>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</si>
  <si>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</si>
  <si>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</si>
  <si>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</si>
  <si>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</si>
  <si>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</si>
  <si>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</si>
  <si>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</si>
  <si>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</si>
  <si>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</si>
  <si>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</si>
  <si>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</si>
  <si>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</si>
  <si>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</si>
  <si>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</si>
  <si>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</si>
  <si>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</si>
  <si>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</si>
  <si>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</si>
  <si>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</si>
  <si>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</si>
  <si>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</si>
  <si>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</si>
  <si>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17:00-19:00</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</si>
  <si>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</si>
  <si>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</si>
  <si>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</si>
  <si>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</si>
  <si>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</si>
  <si>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</si>
  <si>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</si>
  <si>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</si>
  <si>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</si>
  <si>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</si>
  <si>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</si>
  <si>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</si>
  <si>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</si>
  <si>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</si>
  <si>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</si>
  <si>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</si>
  <si>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</si>
  <si>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</si>
  <si>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</si>
  <si>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</si>
  <si>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</si>
  <si>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</si>
  <si>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</si>
  <si>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</si>
  <si>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</si>
  <si>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</si>
  <si>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</si>
  <si>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</si>
  <si>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</si>
  <si>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</si>
  <si>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</si>
  <si>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119.</t>
  </si>
  <si>
    <t>9:00-10:00</t>
  </si>
  <si>
    <t>11:00-13:00</t>
  </si>
  <si>
    <t>18:00-19:00</t>
  </si>
  <si>
    <t>DETEKTOR PLINA</t>
  </si>
  <si>
    <t>GRAD MURSKO SREDIŠĆE</t>
  </si>
  <si>
    <t>Naselje Ivanovec</t>
  </si>
  <si>
    <t>Naselje Nedelišće</t>
  </si>
  <si>
    <t>Naselje Savska Ves</t>
  </si>
  <si>
    <t>Naselje Strahoninec</t>
  </si>
  <si>
    <t>Visokotlačni plinovod Donja Dubrava - Prelog</t>
  </si>
  <si>
    <t>Visokotlačni plinovod Prelog-Orehovica-Totovec-Štefanec</t>
  </si>
  <si>
    <r>
      <rPr>
        <b/>
        <sz val="10"/>
        <rFont val="Arial"/>
        <family val="2"/>
        <charset val="238"/>
      </rPr>
      <t xml:space="preserve">SAMOSTALNO PROVEDENE MJERE: Osim ugovorene neovisne ovlaštene osobe, najmanje 2 x godišnje dodatno i samostalno kontroliramo i mjerimo koncentraciju odoransa na krajnim točkama (uz pomoć posebno nabavljenih uređaja za mjerenje) te o tome dodatno vodimo evidenciju odnosno software-ski kreirane ispitne izvještaje. </t>
    </r>
    <r>
      <rPr>
        <sz val="10"/>
        <rFont val="Arial"/>
        <family val="2"/>
        <charset val="238"/>
      </rPr>
      <t xml:space="preserve">
</t>
    </r>
  </si>
  <si>
    <r>
      <rPr>
        <b/>
        <sz val="10"/>
        <rFont val="Arial"/>
        <family val="2"/>
        <charset val="238"/>
      </rPr>
      <t>SUSTAV ZA PRAĆENJE: Fizički obilazak i nadzor rada odorirnih stanica. Kontrola kapaciteta odoransa, zamjena punjenja te pravovremena nabava i opskrba Odorirnih stanica potrebnim količinama odoransa. Kontrolno mjerenje koncentracije odoransa na 10 krajnjih točaka diljem distribucijskog sustava najmanje 2 x godišnje (ugovorena neovisna ovlaštena pravna osoba) s pratećim ispitnim izvještajima. Obavezni redovni servis odorirnih stanica najmanje 1 X godišnje od strane ovlaštenog servisera.</t>
    </r>
    <r>
      <rPr>
        <sz val="10"/>
        <rFont val="Arial"/>
        <family val="2"/>
        <charset val="238"/>
      </rPr>
      <t xml:space="preserve">
</t>
    </r>
  </si>
  <si>
    <t xml:space="preserve">GRAD ČAKOVEC </t>
  </si>
  <si>
    <t xml:space="preserve">  </t>
  </si>
  <si>
    <t>14:00-16:00</t>
  </si>
  <si>
    <t>11:00-12:30</t>
  </si>
  <si>
    <t>Plinski prsten Čakovec</t>
  </si>
  <si>
    <t>Oštećenje/trganje pl.prikljčka</t>
  </si>
  <si>
    <t>118.</t>
  </si>
  <si>
    <t>120.</t>
  </si>
  <si>
    <t>121.</t>
  </si>
  <si>
    <t>122.</t>
  </si>
  <si>
    <t>123.</t>
  </si>
  <si>
    <t>124.</t>
  </si>
  <si>
    <t>125.</t>
  </si>
  <si>
    <t>126.</t>
  </si>
  <si>
    <t>127.</t>
  </si>
  <si>
    <t>128.</t>
  </si>
  <si>
    <t>130.</t>
  </si>
  <si>
    <t>131.</t>
  </si>
  <si>
    <t>132.</t>
  </si>
  <si>
    <t>133.</t>
  </si>
  <si>
    <t>134.</t>
  </si>
  <si>
    <t>135.</t>
  </si>
  <si>
    <t>136.</t>
  </si>
  <si>
    <t>137.</t>
  </si>
  <si>
    <t>138.</t>
  </si>
  <si>
    <t>139.</t>
  </si>
  <si>
    <t>140.</t>
  </si>
  <si>
    <t>141.</t>
  </si>
  <si>
    <t>MEĐIMURJE - PLIN d.o.o. ČAKOVEC</t>
  </si>
  <si>
    <t>NENAD HRANILOVIĆ,mag.oec.</t>
  </si>
  <si>
    <t>DUŠAN OBADIĆ, dipl. ing.</t>
  </si>
  <si>
    <t>098/983-0373</t>
  </si>
  <si>
    <t>obadic@medjimurje-plin.hr</t>
  </si>
  <si>
    <r>
      <rPr>
        <b/>
        <sz val="10"/>
        <rFont val="Arial"/>
        <family val="2"/>
        <charset val="238"/>
      </rPr>
      <t>SUSTAV ZA PRAĆENJE:   Informatički sustav praćenja realiziranih radova na plinskom distribucijskom sustavu  na temelju unešenih podataka iz  Dnevnika rada o obavljenim  radovima  na plinskom distribucijskom sustavu.</t>
    </r>
    <r>
      <rPr>
        <sz val="10"/>
        <rFont val="Arial"/>
        <family val="2"/>
        <charset val="238"/>
      </rPr>
      <t xml:space="preserve">
</t>
    </r>
  </si>
  <si>
    <t>Nenad Hranilović, mag.oec., v.r.</t>
  </si>
  <si>
    <t>14:30-16:30</t>
  </si>
  <si>
    <t>Čakovec, Mihovljanska b.b. - HALA PLIN Distribucija</t>
  </si>
  <si>
    <t>Pušćine, Čakovečka 82 - Kraljevske Slastice d.o.o.</t>
  </si>
  <si>
    <t>Selska 7 M.Središće</t>
  </si>
  <si>
    <t>2. Prikupljeni podaci o prosječnoj gornjoj ogrjevnoj vrijednosti distribuiranog plina</t>
  </si>
  <si>
    <r>
      <t>Prosječna Hd/Hg (MJ/m</t>
    </r>
    <r>
      <rPr>
        <vertAlign val="superscript"/>
        <sz val="8"/>
        <rFont val="Arial"/>
        <family val="2"/>
        <charset val="238"/>
      </rPr>
      <t>3</t>
    </r>
    <r>
      <rPr>
        <sz val="8"/>
        <rFont val="Arial"/>
        <family val="2"/>
        <charset val="238"/>
      </rPr>
      <t>)</t>
    </r>
  </si>
  <si>
    <r>
      <t>Prosječna Hd/Hg  (kWh/m</t>
    </r>
    <r>
      <rPr>
        <vertAlign val="superscript"/>
        <sz val="8"/>
        <rFont val="Arial"/>
        <family val="2"/>
        <charset val="238"/>
      </rPr>
      <t>3</t>
    </r>
    <r>
      <rPr>
        <sz val="8"/>
        <rFont val="Arial"/>
        <family val="2"/>
        <charset val="238"/>
      </rPr>
      <t>)</t>
    </r>
  </si>
  <si>
    <r>
      <t>ProsječnaHd/ Hg  (kWh/m</t>
    </r>
    <r>
      <rPr>
        <vertAlign val="superscript"/>
        <sz val="8"/>
        <rFont val="Arial"/>
        <family val="2"/>
        <charset val="238"/>
      </rPr>
      <t>3</t>
    </r>
    <r>
      <rPr>
        <sz val="8"/>
        <rFont val="Arial"/>
        <family val="2"/>
        <charset val="238"/>
      </rPr>
      <t>)</t>
    </r>
  </si>
  <si>
    <t>Prosječna Hd/Hg (MJ/m3)</t>
  </si>
  <si>
    <t>Prosječna Hd/Hg  (kWh/m3)</t>
  </si>
  <si>
    <t>Podaci za 2023. godinu</t>
  </si>
  <si>
    <r>
      <t xml:space="preserve">b) Aktivnost: ISPITIVANJE NEPROPUSNOSTI DISTRIBUCIJSKOG SUSTAVA              </t>
    </r>
    <r>
      <rPr>
        <b/>
        <i/>
        <sz val="18"/>
        <color rgb="FFFF0000"/>
        <rFont val="Arial"/>
        <family val="2"/>
      </rPr>
      <t>2023.</t>
    </r>
  </si>
  <si>
    <t>04.10.2023.</t>
  </si>
  <si>
    <t>23.11.2023.</t>
  </si>
  <si>
    <t>20.02.17.03.</t>
  </si>
  <si>
    <t>20.03.-05.04.</t>
  </si>
  <si>
    <t>23.03.-06.04.</t>
  </si>
  <si>
    <t>07.11.-23.11.</t>
  </si>
  <si>
    <t>04.04.-18.04.</t>
  </si>
  <si>
    <t>23.03.-03.04.</t>
  </si>
  <si>
    <t>15.03.-22.03.</t>
  </si>
  <si>
    <t>Nasellje Gardinovec</t>
  </si>
  <si>
    <t>11.04.-12.04.</t>
  </si>
  <si>
    <t>Naselje Hodošan</t>
  </si>
  <si>
    <t>19.04.24.04.</t>
  </si>
  <si>
    <t>Naselje Novakovec</t>
  </si>
  <si>
    <t>25.04.-27.04.</t>
  </si>
  <si>
    <t>Naselje Palovec</t>
  </si>
  <si>
    <t>14.02.-15.02.</t>
  </si>
  <si>
    <t>Naselje Pušćine</t>
  </si>
  <si>
    <t>14.02.-16.02.</t>
  </si>
  <si>
    <t>Naselje Strelec</t>
  </si>
  <si>
    <t>05.01.</t>
  </si>
  <si>
    <t>Naselje Šenkovec + Ksajpa</t>
  </si>
  <si>
    <t>26.04.-04.05.</t>
  </si>
  <si>
    <t>Naselje Sveti Juraj u Trnju</t>
  </si>
  <si>
    <t>04.01.</t>
  </si>
  <si>
    <t>Naselje Kuršanec</t>
  </si>
  <si>
    <t>06.04.</t>
  </si>
  <si>
    <t>Naselje Donji Hrašćan</t>
  </si>
  <si>
    <t>07.04.2023.</t>
  </si>
  <si>
    <t>Naselje Donji Kraljevec</t>
  </si>
  <si>
    <t>17.04.-18.04.</t>
  </si>
  <si>
    <t>Naselje Donji Pustakovec</t>
  </si>
  <si>
    <t>Naselje Držimurec</t>
  </si>
  <si>
    <t>RS Orehovica - Ind. Zona M. Subotica</t>
  </si>
  <si>
    <t>25.04.</t>
  </si>
  <si>
    <t>ČAKOVEC-IND ZONA GLOBETKA+ J. Čakovec II</t>
  </si>
  <si>
    <t>03.07.-11.07.</t>
  </si>
  <si>
    <t>Naselja Općine Štrigova</t>
  </si>
  <si>
    <t>26.06.-27.06.</t>
  </si>
  <si>
    <t>06.11.-22.11.</t>
  </si>
  <si>
    <t>23.10.-06.11.</t>
  </si>
  <si>
    <t>cca 1100</t>
  </si>
  <si>
    <t xml:space="preserve">Donja Dubrava, Krbulja 21 - OŠ Donja Dubrava </t>
  </si>
  <si>
    <t xml:space="preserve">Kotoriba, A. Stepinca 42 - Župna Crkva </t>
  </si>
  <si>
    <t>Domašinec, P. Pintara 2 - Lisjak Dragutin (Kavana Lord)</t>
  </si>
  <si>
    <t>Mursko Središće, V. Nazora 22 - Športska dvorana</t>
  </si>
  <si>
    <t>Goričan, Školaska 16 - OŠ Goričan</t>
  </si>
  <si>
    <t>Štrigova 126A - Športska Dvorana</t>
  </si>
  <si>
    <t>Preseka b.b. - Društveni dom</t>
  </si>
  <si>
    <t>Preloška 28 Čakovec</t>
  </si>
  <si>
    <t>10.01.2023.</t>
  </si>
  <si>
    <t>R.Boškovića 23 Čakovec</t>
  </si>
  <si>
    <t>16.01.2023.</t>
  </si>
  <si>
    <t>Zagrebačka 87 Čakovec</t>
  </si>
  <si>
    <t>18.01.2023.</t>
  </si>
  <si>
    <t>Travnik 25 Čakovec</t>
  </si>
  <si>
    <t>24.01.2023.</t>
  </si>
  <si>
    <t>Glavna 10 Sv.Marija</t>
  </si>
  <si>
    <t>31.01.2023.</t>
  </si>
  <si>
    <t xml:space="preserve"> J.Gotovca 10 Čakovec</t>
  </si>
  <si>
    <t>09.02.2023.</t>
  </si>
  <si>
    <t>Leskovec 51</t>
  </si>
  <si>
    <t>14.02.2023.</t>
  </si>
  <si>
    <t>Crkva Sv.Juraj na Bregu</t>
  </si>
  <si>
    <t>16.02.2023.</t>
  </si>
  <si>
    <t>Sv.Urban 278</t>
  </si>
  <si>
    <t>V.Žganca 8 Vratišinec</t>
  </si>
  <si>
    <t>17.02.2023.</t>
  </si>
  <si>
    <t>Zelena ulica Draškovec</t>
  </si>
  <si>
    <t>22.02.2023.</t>
  </si>
  <si>
    <t>Murska ulica Draškovec</t>
  </si>
  <si>
    <t>23.02.2023.</t>
  </si>
  <si>
    <t>Ž.Gora 59</t>
  </si>
  <si>
    <t>24.02.2023.</t>
  </si>
  <si>
    <t>Cvjetna Cirkovljan</t>
  </si>
  <si>
    <t>V.Žganca 38 Vratišinec</t>
  </si>
  <si>
    <t>27.02.2023.</t>
  </si>
  <si>
    <t>Zelena 3 Draškovec</t>
  </si>
  <si>
    <t>03.03.2023.</t>
  </si>
  <si>
    <t>Brezovec 34</t>
  </si>
  <si>
    <t>13.03.2023.</t>
  </si>
  <si>
    <t>Cvjetna 32 Cirkovljan</t>
  </si>
  <si>
    <t>14.03.2023.</t>
  </si>
  <si>
    <t>DR.V.Žganca 18 Vratišinec</t>
  </si>
  <si>
    <t>15.03.2023.</t>
  </si>
  <si>
    <t>J.Bajkovca Strahoninec</t>
  </si>
  <si>
    <t>Zrinski 18 Selnica</t>
  </si>
  <si>
    <t>16.03.2023.</t>
  </si>
  <si>
    <t>Jurovčak 23</t>
  </si>
  <si>
    <t>V.Nazora 19 Šandorovec</t>
  </si>
  <si>
    <t>17.03.2023.</t>
  </si>
  <si>
    <t>J.Šajnovića 37 M.Središće</t>
  </si>
  <si>
    <t>19.03.2023.</t>
  </si>
  <si>
    <t>Prekopa 101</t>
  </si>
  <si>
    <t>22.03.2023.</t>
  </si>
  <si>
    <t>Dunajska 28 Sv.Martin</t>
  </si>
  <si>
    <t>23.03.2023.</t>
  </si>
  <si>
    <t>Putjane 87b Čakovec</t>
  </si>
  <si>
    <t>Pleškovec 109</t>
  </si>
  <si>
    <t>29.03.2023.</t>
  </si>
  <si>
    <t>M.Gupca D.Dubrava</t>
  </si>
  <si>
    <t>30.03.2023.</t>
  </si>
  <si>
    <t>Zavrtna 6 Žabnik</t>
  </si>
  <si>
    <t>01.04.2023.</t>
  </si>
  <si>
    <t>Zagrebačka D.Dubrava</t>
  </si>
  <si>
    <t>06.04.2023.</t>
  </si>
  <si>
    <t>Zebanec Selo 11</t>
  </si>
  <si>
    <t>26.04.2023.</t>
  </si>
  <si>
    <t>Vučetinec 1a</t>
  </si>
  <si>
    <t>B.Jelačića 63 Pribislavec</t>
  </si>
  <si>
    <t>05.05.2023.</t>
  </si>
  <si>
    <t xml:space="preserve">Grabrovnik </t>
  </si>
  <si>
    <t>A.Šenoe 16 Ivanovec</t>
  </si>
  <si>
    <t>09.05.2023.</t>
  </si>
  <si>
    <t>J.Marčeca 21 Nedelišće</t>
  </si>
  <si>
    <t>10.05.2023.</t>
  </si>
  <si>
    <t>Grabrovnik 109</t>
  </si>
  <si>
    <t>20.05.2023.</t>
  </si>
  <si>
    <t>Dragoslavec 17a</t>
  </si>
  <si>
    <t>22.05.2023.</t>
  </si>
  <si>
    <t>K.Zrinski Domašinec</t>
  </si>
  <si>
    <t>01.06.2023.</t>
  </si>
  <si>
    <t>Zrinski 51 Žabnik</t>
  </si>
  <si>
    <t>Otok 15</t>
  </si>
  <si>
    <t>02.06.2023.</t>
  </si>
  <si>
    <t>Putjane 11 Čakovec</t>
  </si>
  <si>
    <t>05.06.2023.</t>
  </si>
  <si>
    <t>Čukovec 79</t>
  </si>
  <si>
    <t>07.06.2023.</t>
  </si>
  <si>
    <t>J.Kozarca 1a Čakovec</t>
  </si>
  <si>
    <t>08.06.2023.</t>
  </si>
  <si>
    <t>G.Zebanec 12</t>
  </si>
  <si>
    <t>10.06.2023.</t>
  </si>
  <si>
    <t>Vučetinec 154g</t>
  </si>
  <si>
    <t>19.06.2023.</t>
  </si>
  <si>
    <t>Jalšovec 17b</t>
  </si>
  <si>
    <t>23.06.2023.</t>
  </si>
  <si>
    <t>Ind.Zona Prelog</t>
  </si>
  <si>
    <t>28.06.2023.</t>
  </si>
  <si>
    <t>A.Habuša 48 Sv.Marija</t>
  </si>
  <si>
    <t>Vinogradska 3 Sv.Martin</t>
  </si>
  <si>
    <t>Frkanovec 93</t>
  </si>
  <si>
    <t>01.07.2023.</t>
  </si>
  <si>
    <t>K.Zvonimira 5 Čakovec</t>
  </si>
  <si>
    <t>03.07.2023.</t>
  </si>
  <si>
    <t>A.Starčevića 21 Peklenica</t>
  </si>
  <si>
    <t>04.07.2023.</t>
  </si>
  <si>
    <t>Đ.Đakovića 18 Nedelišće</t>
  </si>
  <si>
    <t>06.07.2023.</t>
  </si>
  <si>
    <t>Martinska 120 M.Središće</t>
  </si>
  <si>
    <t>Z.Milkovića 13 Čakovec</t>
  </si>
  <si>
    <t>07.07.2023.</t>
  </si>
  <si>
    <t>I.Mažuranića 5 Čakovec</t>
  </si>
  <si>
    <t>14.07.2023.</t>
  </si>
  <si>
    <t>I.L.Ribara 16 N.S.Rok</t>
  </si>
  <si>
    <t>17.07.2023.</t>
  </si>
  <si>
    <t>Istarska 9 Čakovec</t>
  </si>
  <si>
    <t>21.07.2023.</t>
  </si>
  <si>
    <t>Trnovec 62</t>
  </si>
  <si>
    <t>22.07.2023.</t>
  </si>
  <si>
    <t>M.Tita M.Središće</t>
  </si>
  <si>
    <t>24.07.2023.</t>
  </si>
  <si>
    <t>F.Andrašeca 10 Dekanovec</t>
  </si>
  <si>
    <t>Prekopa 40</t>
  </si>
  <si>
    <t>26.07.2023.</t>
  </si>
  <si>
    <t>Okrugli Vrh</t>
  </si>
  <si>
    <t>27.07.2023.</t>
  </si>
  <si>
    <t>8:00-11:00</t>
  </si>
  <si>
    <t xml:space="preserve">Sv.Urban 275 </t>
  </si>
  <si>
    <t>29.07.2023.</t>
  </si>
  <si>
    <t>Sv.Urban 273</t>
  </si>
  <si>
    <t>03.08.2023.</t>
  </si>
  <si>
    <t>Dunajska  Sv.Martin</t>
  </si>
  <si>
    <t>07.08.2023.</t>
  </si>
  <si>
    <t>V.Nazora 24a Čakovec</t>
  </si>
  <si>
    <t>Železna Gora 109</t>
  </si>
  <si>
    <t>Istarska 12 Čakovec</t>
  </si>
  <si>
    <t>16.08.2023.</t>
  </si>
  <si>
    <t>Kalnička 4 Podbrest</t>
  </si>
  <si>
    <t>23.08.2023.</t>
  </si>
  <si>
    <t>M.Gupca13 Sv.Marija</t>
  </si>
  <si>
    <t>25.08.2023.</t>
  </si>
  <si>
    <t>Radnička 13 Šandorovec</t>
  </si>
  <si>
    <t>30.08.2023.</t>
  </si>
  <si>
    <t>Čestijanec 23b</t>
  </si>
  <si>
    <t>31.08.2023.</t>
  </si>
  <si>
    <t>Turčišće 83</t>
  </si>
  <si>
    <t>02.09.2023.</t>
  </si>
  <si>
    <t>19:30-21:00</t>
  </si>
  <si>
    <t>Zasadbreg 45</t>
  </si>
  <si>
    <t>04.09.2023.</t>
  </si>
  <si>
    <t>Slakovec 90</t>
  </si>
  <si>
    <t>05.09.2023.</t>
  </si>
  <si>
    <t>Podravska 9 D.Dubrava</t>
  </si>
  <si>
    <t>06.09.2023.</t>
  </si>
  <si>
    <t>Preloga 15a Ivanovec</t>
  </si>
  <si>
    <t>07.09.2023.</t>
  </si>
  <si>
    <t>Crkva Slakovec</t>
  </si>
  <si>
    <t>08.09.2023.</t>
  </si>
  <si>
    <t>Cvjetna 5 Peklenica</t>
  </si>
  <si>
    <t>09.09.2023.</t>
  </si>
  <si>
    <t>V.Žganca 63 Čakovec</t>
  </si>
  <si>
    <t>11.09.2023.</t>
  </si>
  <si>
    <t>Murska 5 Draškovec</t>
  </si>
  <si>
    <t>12.09.2023.</t>
  </si>
  <si>
    <t xml:space="preserve">Zaveščak 1a </t>
  </si>
  <si>
    <t>15.09.2023.</t>
  </si>
  <si>
    <t>Turčišće 144</t>
  </si>
  <si>
    <t>16.09.2023.</t>
  </si>
  <si>
    <t>Martinska 157 M.Središće</t>
  </si>
  <si>
    <t>18.09.2023.</t>
  </si>
  <si>
    <t>Slakovec 86</t>
  </si>
  <si>
    <t>22.09.2023.</t>
  </si>
  <si>
    <t>Slakovec 85</t>
  </si>
  <si>
    <t>25.09.2023.</t>
  </si>
  <si>
    <t>J.B:Jelačića 16 Čakovec</t>
  </si>
  <si>
    <t>B.Jelačića 13 Mačkovec</t>
  </si>
  <si>
    <t>26.09.2023.</t>
  </si>
  <si>
    <t>Vučetinec 14</t>
  </si>
  <si>
    <t>28.09.2023.</t>
  </si>
  <si>
    <t>Zr.Frankopanska bb Čakovec</t>
  </si>
  <si>
    <t>Zasadbreg 36a</t>
  </si>
  <si>
    <t>29.09.2023.</t>
  </si>
  <si>
    <t>Jurovec 23</t>
  </si>
  <si>
    <t>30.09.2023.</t>
  </si>
  <si>
    <t>Frankopanska 37 M.Središće</t>
  </si>
  <si>
    <t>Novakova  30 Čakovec</t>
  </si>
  <si>
    <t>02.10.2023.</t>
  </si>
  <si>
    <t>Slakovec</t>
  </si>
  <si>
    <t>03.10.2023.</t>
  </si>
  <si>
    <t>Glavna 61 Čehovec</t>
  </si>
  <si>
    <t>05.10.2023.</t>
  </si>
  <si>
    <t>09.10.2023.</t>
  </si>
  <si>
    <t>Prvomajska 34 Mihovljan</t>
  </si>
  <si>
    <t>Čakovečka 23 Selnica</t>
  </si>
  <si>
    <t>11.10.2023.</t>
  </si>
  <si>
    <t>Čukovec 42</t>
  </si>
  <si>
    <t>12.10.2023.</t>
  </si>
  <si>
    <t>16.10.2023.</t>
  </si>
  <si>
    <t>Glavna 111 Čehovec</t>
  </si>
  <si>
    <t>Crkvena 36 Vratišinec</t>
  </si>
  <si>
    <t>18.10.2023.</t>
  </si>
  <si>
    <t>I.Novaka 26 Čakovec</t>
  </si>
  <si>
    <t>Štrigova 2</t>
  </si>
  <si>
    <t>19.10.2023.</t>
  </si>
  <si>
    <t>Sportska 7 Čehovec</t>
  </si>
  <si>
    <t>20.10.2023.</t>
  </si>
  <si>
    <t>14:30-16:00</t>
  </si>
  <si>
    <t>F.Andrašeca 2 Dekanovec</t>
  </si>
  <si>
    <t>22.10.2023.</t>
  </si>
  <si>
    <t>Merhatovec 16</t>
  </si>
  <si>
    <t>24.10.2023.</t>
  </si>
  <si>
    <t>I.G.Kovačića Lopatinec</t>
  </si>
  <si>
    <t>Hemuševec 36</t>
  </si>
  <si>
    <t>26.10.2023.</t>
  </si>
  <si>
    <t>Crkvena19 Vratišinec</t>
  </si>
  <si>
    <t>30.10.2023.</t>
  </si>
  <si>
    <t>Bistrička 35 D.Vidovec</t>
  </si>
  <si>
    <t>06.11.2023.</t>
  </si>
  <si>
    <t>Draškovičeva 12 Draškovec</t>
  </si>
  <si>
    <t>07.11.2023.</t>
  </si>
  <si>
    <t>Železna Gora 182a</t>
  </si>
  <si>
    <t>13.11.2023.</t>
  </si>
  <si>
    <t>Čakovečka 31 Puščine</t>
  </si>
  <si>
    <t>14.11.2023.</t>
  </si>
  <si>
    <t>Glavna 6 Gardinovec</t>
  </si>
  <si>
    <t>15.11.2023.</t>
  </si>
  <si>
    <t>Zavnoh 80 Čakovec</t>
  </si>
  <si>
    <t>K.P.Krešimira IV Goričan</t>
  </si>
  <si>
    <t>16.11.2023.</t>
  </si>
  <si>
    <t>Grkavešček 7</t>
  </si>
  <si>
    <t>V.Nazora 17 M.Središće</t>
  </si>
  <si>
    <t>18.11.2023.</t>
  </si>
  <si>
    <t>Zagrebačka 35 D.Dubrava</t>
  </si>
  <si>
    <t>22.11.2023.</t>
  </si>
  <si>
    <t>A.Habuša 44 Sv.Marija</t>
  </si>
  <si>
    <t>Rudarska 2 M.Središće</t>
  </si>
  <si>
    <t>K.Racina 8 Čakovec</t>
  </si>
  <si>
    <t>25.11.2023.</t>
  </si>
  <si>
    <t>Remis 2</t>
  </si>
  <si>
    <t>29.11.2023.</t>
  </si>
  <si>
    <t>Prvomajska 131 Mihovljan</t>
  </si>
  <si>
    <t>04.12.2023.</t>
  </si>
  <si>
    <t>J.Bajkovca 53a Strahoninec</t>
  </si>
  <si>
    <t>05.12.2023.</t>
  </si>
  <si>
    <t>Gardinovec 45</t>
  </si>
  <si>
    <t>08.12.2023.</t>
  </si>
  <si>
    <t>Hrupine 5 Prelog</t>
  </si>
  <si>
    <t>11.12.2023.</t>
  </si>
  <si>
    <t>Glavna 56 Gardinovec</t>
  </si>
  <si>
    <t>I.G.Kovačića Dunjkovec</t>
  </si>
  <si>
    <t>18.12.2023.</t>
  </si>
  <si>
    <t>K.Mesarića 18 Prelog</t>
  </si>
  <si>
    <t>A.Šenoe 6 Čakovec</t>
  </si>
  <si>
    <t>19.12.2023.</t>
  </si>
  <si>
    <t>M.Dvorskog 24 Sv.Marija</t>
  </si>
  <si>
    <t>Gardinovec 139</t>
  </si>
  <si>
    <t>20.12.2023.</t>
  </si>
  <si>
    <t>129.</t>
  </si>
  <si>
    <t xml:space="preserve">NAPOMENA: UZ GORE PRIKAZANO MJERENJE KONCENTRACIJE ODORANSA KOJE 2 X GODIŠNJE OBAVLJA ODS MEĐIMURJE-PLIN d.o.o., ISTO MJERENJE           2 X GODIŠNJE DODATNO OBAVLJA UGOVORNA NEOVISNA ISPITIVAČKA TVRTKA_ BARIJERA d.o.o. </t>
  </si>
  <si>
    <t>Za 2023. godinu dostava podataka o ostvarenim pokazeteljima nije obvezna, no ako ODS istima raspolaže, može popuniti odgovarajuće tablice</t>
  </si>
  <si>
    <r>
      <rPr>
        <b/>
        <sz val="10"/>
        <rFont val="Arial"/>
        <family val="2"/>
        <charset val="238"/>
      </rPr>
      <t>PRIJEDLOG MJERA ZA POBOLJŠANJE: U svrhu što točnijeg pozicioniranja prijeđenih dionica plinovoda, evidentiranja utvrđenih mikrolokacija propusnosti, predviđa se nabavka i implementacija uređaja za GPS lociranje na postojeće ručne uređaje za detekciju propusnosti plinovoda za dionice kojima nije moguć pristup vozilom.</t>
    </r>
    <r>
      <rPr>
        <sz val="10"/>
        <rFont val="Arial"/>
        <family val="2"/>
        <charset val="238"/>
      </rPr>
      <t xml:space="preserve">
</t>
    </r>
  </si>
  <si>
    <r>
      <rPr>
        <b/>
        <sz val="10"/>
        <rFont val="Arial"/>
        <family val="2"/>
        <charset val="238"/>
      </rPr>
      <t>PRIJEDLOG MJERA ZA POBOLJŠANJE: Unapređenje postojećeg sustava s novom opremom i softverom za daljinski nadzor, dojavu i pohranu podataka.</t>
    </r>
    <r>
      <rPr>
        <sz val="10"/>
        <rFont val="Arial"/>
        <family val="2"/>
        <charset val="238"/>
      </rPr>
      <t xml:space="preserve">
</t>
    </r>
  </si>
  <si>
    <r>
      <rPr>
        <b/>
        <sz val="10"/>
        <rFont val="Arial"/>
        <family val="2"/>
        <charset val="238"/>
      </rPr>
      <t>PRIJEDLOG MJERA ZA POBOLJŠANJE: Proširenje i nadogradnja postojećeg softvera za digitalno praćenje prijava svih poziva hitne intervencije te povezanih i realiziranih radova sa svim relevantnim podacima.</t>
    </r>
    <r>
      <rPr>
        <sz val="10"/>
        <rFont val="Arial"/>
        <family val="2"/>
        <charset val="238"/>
      </rPr>
      <t xml:space="preserve">
</t>
    </r>
  </si>
  <si>
    <t>Napomena: za 2023. godinu nije bilo prigovora na kvalitetu plina.</t>
  </si>
  <si>
    <t>Prelog, Zrinskih bb - AUTO-MAK - BETEX d.o.o.</t>
  </si>
  <si>
    <t xml:space="preserve">1. Prelog, Zrinskih bb - AUTO-MAK - BETEX d.o.o.; 2. Donja Dubrava, Krbulja 21 - OŠ Donja Dubrava ; 3. Kotoriba, A. Stepinca 42 - Župna Crkva ; 4. Čakovec, Mihovljanska b.b. - HALA PLIN Distribucija; 5. Pušćine, Čakovečka 82 - Kraljevske Slastice d.o.o.; 6. Domašinec, P. Pintara 2 - Lisjak Dragutin (Kavana Lord); 7. Mursko Središće, V. Nazora 22 - Športska dvorana; 8. Goričan, Školaska 16 - OŠ Goričan; 9. Štrigova 126A - Športska Dvorana; 10. Preseka b.b. - Društveni dom; </t>
  </si>
  <si>
    <t xml:space="preserve">SUSTAV ZA PRAĆENJE:  
Operator distribucijskog sustava preuzima objavljene podatke o utvrđenoj kvaliteti plina s mrežne stranice operatora transportnog sustava, za svaki ulaz u distribucijski sustav, koji su ujedno i izlazi iz transportnog sustava, u skladu s odredbama Mrežnih pravila transportnog sustava. Nakon isteka svakog polumjesečnog razdoblja objavljuje na svojoj mrežnoj stranici privremene podatke o količinski ponderiranoj srednjoj gornjoj ogrjevnoj vrijednosti za polumjesečno razdoblje, za svaki ulaz u distribucijski sustav, i to najkasnije trećeg radnog dana nakon objave tih podataka na mrežnoj stranici operatora transportnog sustava. 
Nakon isteka svakog mjesečnog razdoblja za to i sva prethodna mjesečna razdoblja objavljuje na svojoj mrežnoj stranici pregled parametara kvalitete plina i pregled konačnih podataka o gornjoj ogrjevnoj vrijednosti, i to najkasnije trećeg radnog dana nakon objave tih podataka na mrežnoj stranici operatora transportnog sustava. Pregled parametara kvalitete plina sadrži propisane parametre standardne kvalitete plina te utvrđene parametre kvalitete plina za sve ulaze u distribucijski sustav, pri čemu utvrđeni parametri kvalitete plina moraju biti iskazani u istim mjernim jedinicama kao i propisani parametri standardne kvalitete plina.                                                                                    </t>
  </si>
  <si>
    <r>
      <rPr>
        <b/>
        <sz val="10"/>
        <rFont val="Arial"/>
        <family val="2"/>
        <charset val="238"/>
      </rPr>
      <t>SUSTAV ZA PRAĆENJE: Informacijski sustav praćenja izdavanja Uvjeta priključenja i Energetskih suglasnosti po zahtjevu investitora priključka odnosno podnositelja zahtjeva. Informacijski sustav praćenja sklopljenih Ugovora o priključenju.  Sustav praćenja provodi se u procesu od podnošenja zahtjeva za priključenje kroz sve aktivnosti u sklopu priključenja na plinski distribucijski sustav. Informacijski sustav praćenja stavljanja priključaka u funkciju na zahtjev investitora priključka odnosno ovlaštenog izvođača priključka.</t>
    </r>
    <r>
      <rPr>
        <sz val="10"/>
        <rFont val="Arial"/>
        <family val="2"/>
        <charset val="238"/>
      </rPr>
      <t xml:space="preserve">
</t>
    </r>
    <r>
      <rPr>
        <b/>
        <sz val="10"/>
        <rFont val="Arial"/>
        <family val="2"/>
        <charset val="238"/>
      </rPr>
      <t>Informacijski sustav praćenja evidencije o najavljenim pregledima plinskih instalacija kao dolazaka ovlaštenih osoba ODS-a sa realizacijim izvršenih radova.</t>
    </r>
  </si>
  <si>
    <r>
      <rPr>
        <b/>
        <sz val="10"/>
        <rFont val="Arial"/>
        <family val="2"/>
        <charset val="238"/>
      </rPr>
      <t xml:space="preserve">SAMOSTALNO PROVEDENE MJERE: U svrhu unapređenja rada hitne interventne ekipe (osobito zbog evidentno povećanog broja intervencija), izvršeno je slijedeće: 
</t>
    </r>
    <r>
      <rPr>
        <b/>
        <sz val="10"/>
        <rFont val="Arial"/>
        <family val="2"/>
      </rPr>
      <t>- Nabava dodatnih sredstava za rad: pojačano opremanje vozila za hitne intervencije s opremom, alatima, rezervnim i potrošnim dijelovima i materijalom 
- Nabava dodatnih zamjenskih plinomjera za potrebe interventne zamjene u slučaju kvara plinomjera kod potrošača 
- Nabava adekvatnog prijenosnog računala s ucrtanim ORTO-PHOTO situacijama svih plinovoda i pripadajućih objekata cjelokupnog plinskog distribucijskog sustava za potrebe Hitne    interventne ekipe.</t>
    </r>
  </si>
  <si>
    <r>
      <rPr>
        <b/>
        <sz val="10"/>
        <rFont val="Arial"/>
        <family val="2"/>
        <charset val="238"/>
      </rPr>
      <t>SUSTAV ZA PRAĆENJE: Informatički sustav praćenja realiziranih radova na plinskom distribucijskom sustavu  na temelju unešenih podataka iz  Dnevnika rada o obavljenim radovima na plinskom distribucijskom sustavu + Zabilježba svih poziva i realiziranih potrebnih radnji u Knjizi dežurstva koja se nalazi u Dispečingu Međimurje-Plin d.o.o. Čakovec.</t>
    </r>
    <r>
      <rPr>
        <sz val="10"/>
        <rFont val="Arial"/>
        <family val="2"/>
        <charset val="238"/>
      </rPr>
      <t xml:space="preserve">
</t>
    </r>
  </si>
  <si>
    <r>
      <rPr>
        <b/>
        <sz val="10"/>
        <rFont val="Arial"/>
        <family val="2"/>
        <charset val="238"/>
      </rPr>
      <t>SAMOSTALNO PROVEDENE MJERE: S ciljem brže, pouzdanije i preciznije detekcije propusnosti plinovoda nabavljeno i pušteno u pogon novoopremljeno specijalizirano vozilo za detekciju propusnosti s naprednim softverom za registraciju i pohranu svih relevantnih podataka s uključenim GPS koordinatama detektiranog cjevovoda.</t>
    </r>
    <r>
      <rPr>
        <sz val="10"/>
        <rFont val="Arial"/>
        <family val="2"/>
        <charset val="238"/>
      </rPr>
      <t xml:space="preserve">
</t>
    </r>
  </si>
  <si>
    <r>
      <rPr>
        <b/>
        <sz val="10"/>
        <rFont val="Arial"/>
        <family val="2"/>
        <charset val="238"/>
      </rPr>
      <t>PRIJEDLOG MJERA ZA POBOLJŠANJE: Izrada programske podrške za obavještavanje krajnjih kupaca kod planiranih prekida isporuke.</t>
    </r>
    <r>
      <rPr>
        <sz val="10"/>
        <rFont val="Arial"/>
        <family val="2"/>
        <charset val="238"/>
      </rPr>
      <t xml:space="preserve">
</t>
    </r>
  </si>
  <si>
    <t>12:20-13:15</t>
  </si>
  <si>
    <t>11:45-12:30</t>
  </si>
  <si>
    <t>10:15-10:53</t>
  </si>
  <si>
    <t>10:50-11:45</t>
  </si>
  <si>
    <t>16:40-17:35</t>
  </si>
  <si>
    <t>15:05-16:10</t>
  </si>
  <si>
    <t>18:45-19:27</t>
  </si>
  <si>
    <t>14:33-15:20</t>
  </si>
  <si>
    <t>14:10-15:08</t>
  </si>
  <si>
    <t>11:40-12:25</t>
  </si>
  <si>
    <t>10:45-11:34</t>
  </si>
  <si>
    <t>13:56-14:48</t>
  </si>
  <si>
    <t>13:35-14:10</t>
  </si>
  <si>
    <t>12:43-13:26</t>
  </si>
  <si>
    <t>10:43-12:00</t>
  </si>
  <si>
    <t>10:30-11:15</t>
  </si>
  <si>
    <t>15:25-17:00</t>
  </si>
  <si>
    <t>15:05-16:00</t>
  </si>
  <si>
    <t>17:40-18:17</t>
  </si>
  <si>
    <t>13:50-14:30</t>
  </si>
  <si>
    <t>19:00-19:34</t>
  </si>
  <si>
    <t>10:30-11:08</t>
  </si>
  <si>
    <t>10:13-11:05</t>
  </si>
  <si>
    <t>10:50:12:00</t>
  </si>
  <si>
    <t>12:00-12:33</t>
  </si>
  <si>
    <t>10:15-11:30</t>
  </si>
  <si>
    <t>10:43-11:15</t>
  </si>
  <si>
    <t>12:45-13:38</t>
  </si>
  <si>
    <t>13:25-14:00</t>
  </si>
  <si>
    <t>10:20-11:05</t>
  </si>
  <si>
    <t>19:05-20:30</t>
  </si>
  <si>
    <t>18:20-19:00</t>
  </si>
  <si>
    <t>16:40-17:18</t>
  </si>
  <si>
    <t>11:35-12:15</t>
  </si>
  <si>
    <t>10:35-11:28</t>
  </si>
  <si>
    <t>19:05-19:40</t>
  </si>
  <si>
    <t>11:15-12:05</t>
  </si>
  <si>
    <t>13:43:15:00</t>
  </si>
  <si>
    <t>13:15-13:48</t>
  </si>
  <si>
    <t>16:05-17:10</t>
  </si>
  <si>
    <t>16:35-18:00</t>
  </si>
  <si>
    <t>15:08-16:00</t>
  </si>
  <si>
    <t>12:30-13:18</t>
  </si>
  <si>
    <t>16:43-17:35</t>
  </si>
  <si>
    <t>18:30-19:00</t>
  </si>
  <si>
    <t>14:00-14:35</t>
  </si>
  <si>
    <t>10:17-10:55</t>
  </si>
  <si>
    <t>12:35-13:15</t>
  </si>
  <si>
    <t>15:00-15:30</t>
  </si>
  <si>
    <t>10:20-11:08</t>
  </si>
  <si>
    <t>15:00-15:48</t>
  </si>
  <si>
    <t>14:20-15:00</t>
  </si>
  <si>
    <t>11:23-12:05</t>
  </si>
  <si>
    <t>16:45-17:10</t>
  </si>
  <si>
    <t>16:55-17:30</t>
  </si>
  <si>
    <t>10:35-12:00</t>
  </si>
  <si>
    <t>9:40-11:00</t>
  </si>
  <si>
    <t>11:25-12:13</t>
  </si>
  <si>
    <t>10:33-11:10</t>
  </si>
  <si>
    <t>13:35-14:28</t>
  </si>
  <si>
    <t>18:45-20:00</t>
  </si>
  <si>
    <t>12:20-13:30</t>
  </si>
  <si>
    <t>18:10-20:00</t>
  </si>
  <si>
    <t>11:20-12:30</t>
  </si>
  <si>
    <t>14:25-15:30</t>
  </si>
  <si>
    <t>11:25-12:10</t>
  </si>
  <si>
    <t>13:45-14:50</t>
  </si>
  <si>
    <t>10:25-11:30</t>
  </si>
  <si>
    <t>15:25-16:40</t>
  </si>
  <si>
    <t>9:35-11:00</t>
  </si>
  <si>
    <t>11:10-12:30</t>
  </si>
  <si>
    <t>16:20-17:10</t>
  </si>
  <si>
    <t>15:20-16:00</t>
  </si>
  <si>
    <t>10:20-11:00</t>
  </si>
  <si>
    <t>13:20-14:05</t>
  </si>
  <si>
    <t>10:15-10:45</t>
  </si>
  <si>
    <t>11:43-13:00</t>
  </si>
  <si>
    <t>16:30-17:00</t>
  </si>
  <si>
    <t>8:20-10:00</t>
  </si>
  <si>
    <t>11:23-12:25</t>
  </si>
  <si>
    <t>15:35-16:40</t>
  </si>
  <si>
    <t>16:15-16:48</t>
  </si>
  <si>
    <t>18:20-19:15</t>
  </si>
  <si>
    <t>13:40-15:00</t>
  </si>
  <si>
    <t>13:20-14:00</t>
  </si>
  <si>
    <t>14:00-15:05</t>
  </si>
  <si>
    <t>19:40-21:00</t>
  </si>
  <si>
    <t>14:35-16:00</t>
  </si>
  <si>
    <t>10:30-11:07</t>
  </si>
  <si>
    <t>12:30-13:20</t>
  </si>
  <si>
    <t>10:45-11:26</t>
  </si>
  <si>
    <t>10:45-12:00</t>
  </si>
  <si>
    <t>13:45-15:00</t>
  </si>
  <si>
    <t>13:25-14:10</t>
  </si>
  <si>
    <t>17:15-17:48</t>
  </si>
  <si>
    <t>11:40-14:00</t>
  </si>
  <si>
    <t>10:30-11:04</t>
  </si>
  <si>
    <t>8:45-10:20</t>
  </si>
  <si>
    <t>16:10-17:30</t>
  </si>
  <si>
    <t>16:30-18:00</t>
  </si>
  <si>
    <t>12:15-12:48</t>
  </si>
  <si>
    <t>11:40-12:30</t>
  </si>
  <si>
    <t>12:15-14:00</t>
  </si>
  <si>
    <t>9:15-12:00</t>
  </si>
  <si>
    <t>12:25-14:00</t>
  </si>
  <si>
    <t>10:35-11:30</t>
  </si>
  <si>
    <t>10:00-11:08</t>
  </si>
  <si>
    <t>12:20-13:00</t>
  </si>
  <si>
    <t>08:50-09:20</t>
  </si>
  <si>
    <t>07:45-08:30</t>
  </si>
  <si>
    <t>08:35-09:20</t>
  </si>
  <si>
    <t>07:45-08:15</t>
  </si>
  <si>
    <t>02:20-03:00</t>
  </si>
  <si>
    <t>08:30-09:15</t>
  </si>
  <si>
    <t>08:25-09:00</t>
  </si>
  <si>
    <t>12:45-13:10</t>
  </si>
  <si>
    <t>15:30-16:25</t>
  </si>
  <si>
    <r>
      <rPr>
        <b/>
        <sz val="10"/>
        <rFont val="Arial"/>
        <family val="2"/>
        <charset val="238"/>
      </rPr>
      <t>SUSTAV ZA PRAĆENJE: Informatički sustav praćenja realiziranih radova na plinskom distribucijskom sustavu  na temelju unešenih podataka iz  Dnevnika rada o obavljenim      radovima  na ispitivanju nepropusnosti plinskog distribucijskog sustava te usporedba s utvrđenim godišnjim odnosno mjesečnim planovima rada. Planovi i definirani rokovi izrađuju se prema tehničkim smjernicama i normama DVGW-G 465-1 u ovisnosti o materijalu plinovoda, tlačnom području, klasifikaciji otprije utvrđene propusnosti, položaju plinovoda, itd.
Ispitano je: VT-36,14 od 36,14km (100,00%), ST-122,69 od 477,095km (25,75), NT-222,22 od 568,28(39,10%). Za ST plinovode potrebno je napomenuti da zbog strukture mreže svake dvije godine ispituju sve mreže naselja koje su izvedene na ST mreži što je 100% svake dvije godine odnosno u prosjeku 50% godišnje dakle zadovoljen je opći standard.</t>
    </r>
    <r>
      <rPr>
        <sz val="10"/>
        <rFont val="Arial"/>
        <family val="2"/>
        <charset val="238"/>
      </rPr>
      <t xml:space="preserve">
</t>
    </r>
  </si>
  <si>
    <t>U Čakovcu, dana 20.02.2024.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</si>
</sst>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
    <numFmt numFmtId="165" formatCode="d/m/yyyy/;@"/>
    <numFmt numFmtId="166" formatCode="0.0\ &quot;mg/m3&quot;"/>
    <numFmt numFmtId="167" formatCode="hh:mm"/>
    <numFmt numFmtId="168" formatCode="h:mm;@"/>
    <numFmt numFmtId="169" formatCode="&quot;do&quot;\ h:mm;@"/>
    <numFmt numFmtId="170" formatCode="0.000000000"/>
    <numFmt numFmtId="171" formatCode="0.000000"/>
    <numFmt numFmtId="172" formatCode="[m]"/>
  </numFmts>
  <fonts count="62" x14ac:knownFonts="1">
    <font>
      <sz val="11"/>
      <color theme="1"/>
      <name val="Calibri"/>
      <family val="2"/>
      <charset val="238"/>
      <scheme val="minor"/>
    </font>
    <font>
      <sz val="11"/>
      <color theme="1"/>
      <name val="Calibri"/>
      <family val="2"/>
      <charset val="238"/>
      <scheme val="minor"/>
    </font>
    <font>
      <sz val="11"/>
      <color rgb="FF006100"/>
      <name val="Calibri"/>
      <family val="2"/>
      <charset val="238"/>
      <scheme val="minor"/>
    </font>
    <font>
      <sz val="11"/>
      <color rgb="FF9C0006"/>
      <name val="Calibri"/>
      <family val="2"/>
      <charset val="238"/>
      <scheme val="minor"/>
    </font>
    <font>
      <sz val="10"/>
      <name val="Arial"/>
      <family val="2"/>
      <charset val="238"/>
    </font>
    <font>
      <b/>
      <sz val="12"/>
      <name val="Arial"/>
      <family val="2"/>
      <charset val="238"/>
    </font>
    <font>
      <b/>
      <i/>
      <sz val="12"/>
      <name val="Arial"/>
      <family val="2"/>
      <charset val="238"/>
    </font>
    <font>
      <sz val="12"/>
      <name val="Arial"/>
      <family val="2"/>
      <charset val="238"/>
    </font>
    <font>
      <i/>
      <u/>
      <sz val="9"/>
      <name val="Arial"/>
      <family val="2"/>
      <charset val="238"/>
    </font>
    <font>
      <i/>
      <sz val="8"/>
      <name val="Arial"/>
      <family val="2"/>
      <charset val="238"/>
    </font>
    <font>
      <i/>
      <sz val="9"/>
      <name val="Arial"/>
      <family val="2"/>
      <charset val="238"/>
    </font>
    <font>
      <sz val="8"/>
      <name val="Arial"/>
      <family val="2"/>
      <charset val="238"/>
    </font>
    <font>
      <sz val="9"/>
      <name val="Arial"/>
      <family val="2"/>
      <charset val="238"/>
    </font>
    <font>
      <b/>
      <i/>
      <sz val="11"/>
      <name val="Arial"/>
      <family val="2"/>
      <charset val="238"/>
    </font>
    <font>
      <b/>
      <i/>
      <sz val="10"/>
      <name val="Arial"/>
      <family val="2"/>
      <charset val="238"/>
    </font>
    <font>
      <b/>
      <sz val="10"/>
      <name val="Arial"/>
      <family val="2"/>
      <charset val="238"/>
    </font>
    <font>
      <b/>
      <i/>
      <sz val="12"/>
      <color theme="1"/>
      <name val="Arial"/>
      <family val="2"/>
      <charset val="238"/>
    </font>
    <font>
      <b/>
      <i/>
      <sz val="12"/>
      <color indexed="8"/>
      <name val="Arial"/>
      <family val="2"/>
      <charset val="238"/>
    </font>
    <font>
      <b/>
      <sz val="9"/>
      <name val="Arial"/>
      <family val="2"/>
      <charset val="238"/>
    </font>
    <font>
      <sz val="10"/>
      <color indexed="8"/>
      <name val="Arial"/>
      <family val="2"/>
      <charset val="238"/>
    </font>
    <font>
      <vertAlign val="superscript"/>
      <sz val="8"/>
      <name val="Arial"/>
      <family val="2"/>
      <charset val="238"/>
    </font>
    <font>
      <i/>
      <sz val="11"/>
      <name val="Arial"/>
      <family val="2"/>
      <charset val="238"/>
    </font>
    <font>
      <i/>
      <sz val="10"/>
      <name val="Arial"/>
      <family val="2"/>
      <charset val="238"/>
    </font>
    <font>
      <i/>
      <sz val="9"/>
      <color rgb="FF0000FF"/>
      <name val="Arial"/>
      <family val="2"/>
      <charset val="238"/>
    </font>
    <font>
      <i/>
      <sz val="12"/>
      <color theme="1"/>
      <name val="Arial"/>
      <family val="2"/>
      <charset val="238"/>
    </font>
    <font>
      <sz val="9"/>
      <name val="Times New Roman"/>
      <family val="1"/>
      <charset val="238"/>
    </font>
    <font>
      <b/>
      <sz val="9"/>
      <name val="Times New Roman"/>
      <family val="1"/>
      <charset val="238"/>
    </font>
    <font>
      <sz val="10"/>
      <name val="Calibri"/>
      <family val="2"/>
      <charset val="238"/>
      <scheme val="minor"/>
    </font>
    <font>
      <i/>
      <sz val="9"/>
      <name val="Times New Roman"/>
      <family val="1"/>
      <charset val="238"/>
    </font>
    <font>
      <sz val="10"/>
      <color theme="1"/>
      <name val="Times New Roman"/>
      <family val="1"/>
      <charset val="238"/>
    </font>
    <font>
      <i/>
      <sz val="9"/>
      <color rgb="FF0000FF"/>
      <name val="Times New Roman"/>
      <family val="1"/>
      <charset val="238"/>
    </font>
    <font>
      <b/>
      <sz val="10"/>
      <color rgb="FFFF0000"/>
      <name val="Calibri"/>
      <family val="2"/>
      <charset val="238"/>
      <scheme val="minor"/>
    </font>
    <font>
      <sz val="10"/>
      <name val="Times New Roman"/>
      <family val="1"/>
      <charset val="238"/>
    </font>
    <font>
      <b/>
      <sz val="10"/>
      <color theme="1"/>
      <name val="Times New Roman"/>
      <family val="1"/>
      <charset val="238"/>
    </font>
    <font>
      <i/>
      <sz val="10"/>
      <color theme="1"/>
      <name val="Times New Roman"/>
      <family val="1"/>
      <charset val="238"/>
    </font>
    <font>
      <b/>
      <sz val="10"/>
      <name val="Times New Roman"/>
      <family val="1"/>
      <charset val="238"/>
    </font>
    <font>
      <i/>
      <sz val="10"/>
      <color theme="1"/>
      <name val="Arial"/>
      <family val="2"/>
      <charset val="238"/>
    </font>
    <font>
      <b/>
      <sz val="12"/>
      <color indexed="8"/>
      <name val="Arial"/>
      <family val="2"/>
      <charset val="238"/>
    </font>
    <font>
      <sz val="10"/>
      <color theme="1"/>
      <name val="Arial"/>
      <family val="2"/>
      <charset val="238"/>
    </font>
    <font>
      <b/>
      <i/>
      <sz val="10"/>
      <color theme="1"/>
      <name val="Arial"/>
      <family val="2"/>
      <charset val="238"/>
    </font>
    <font>
      <b/>
      <i/>
      <sz val="10"/>
      <color indexed="8"/>
      <name val="Arial"/>
      <family val="2"/>
      <charset val="238"/>
    </font>
    <font>
      <b/>
      <sz val="12"/>
      <color theme="1"/>
      <name val="Arial"/>
      <family val="2"/>
      <charset val="238"/>
    </font>
    <font>
      <i/>
      <sz val="9"/>
      <color theme="1"/>
      <name val="Times New Roman"/>
      <family val="1"/>
      <charset val="238"/>
    </font>
    <font>
      <b/>
      <sz val="12"/>
      <color theme="1"/>
      <name val="Calibri"/>
      <family val="2"/>
      <charset val="238"/>
    </font>
    <font>
      <sz val="9"/>
      <color theme="1"/>
      <name val="Times New Roman"/>
      <family val="1"/>
      <charset val="238"/>
    </font>
    <font>
      <b/>
      <i/>
      <sz val="9"/>
      <name val="Arial"/>
      <family val="2"/>
      <charset val="238"/>
    </font>
    <font>
      <sz val="11"/>
      <color rgb="FFFF0000"/>
      <name val="Calibri"/>
      <family val="2"/>
      <charset val="238"/>
      <scheme val="minor"/>
    </font>
    <font>
      <sz val="10"/>
      <color rgb="FFFF0000"/>
      <name val="Calibri"/>
      <family val="2"/>
      <charset val="238"/>
      <scheme val="minor"/>
    </font>
    <font>
      <b/>
      <i/>
      <u/>
      <sz val="10"/>
      <color theme="1"/>
      <name val="Arial"/>
      <family val="2"/>
      <charset val="238"/>
    </font>
    <font>
      <b/>
      <i/>
      <sz val="11"/>
      <color rgb="FFFF0000"/>
      <name val="Arial"/>
      <family val="2"/>
      <charset val="238"/>
    </font>
    <font>
      <i/>
      <sz val="11"/>
      <color rgb="FFFF0000"/>
      <name val="Arial"/>
      <family val="2"/>
      <charset val="238"/>
    </font>
    <font>
      <b/>
      <i/>
      <sz val="12"/>
      <color rgb="FFFF0000"/>
      <name val="Arial"/>
      <family val="2"/>
    </font>
    <font>
      <sz val="10"/>
      <color rgb="FFFF0000"/>
      <name val="Times New Roman"/>
      <family val="1"/>
    </font>
    <font>
      <b/>
      <i/>
      <sz val="10"/>
      <color rgb="FFFF0000"/>
      <name val="Times New Roman"/>
      <family val="1"/>
    </font>
    <font>
      <i/>
      <sz val="9"/>
      <color theme="1"/>
      <name val="Arial"/>
      <family val="2"/>
    </font>
    <font>
      <b/>
      <i/>
      <u/>
      <sz val="11"/>
      <color rgb="FFFF0000"/>
      <name val="Arial"/>
      <family val="2"/>
      <charset val="238"/>
    </font>
    <font>
      <i/>
      <u/>
      <sz val="11"/>
      <color rgb="FFFF0000"/>
      <name val="Arial"/>
      <family val="2"/>
      <charset val="238"/>
    </font>
    <font>
      <b/>
      <i/>
      <sz val="18"/>
      <color rgb="FFFF0000"/>
      <name val="Arial"/>
      <family val="2"/>
    </font>
    <font>
      <b/>
      <sz val="10"/>
      <name val="Arial"/>
      <family val="2"/>
    </font>
    <font>
      <u/>
      <sz val="11"/>
      <color theme="10"/>
      <name val="Calibri"/>
      <family val="2"/>
      <charset val="238"/>
      <scheme val="minor"/>
    </font>
    <font>
      <b/>
      <i/>
      <sz val="10"/>
      <color rgb="FFFF0000"/>
      <name val="Arial"/>
      <family val="2"/>
    </font>
    <font>
      <b/>
      <i/>
      <sz val="10"/>
      <color rgb="FFC00000"/>
      <name val="Arial"/>
      <family val="2"/>
    </font>
  </fonts>
  <fills count="13">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s>
  <borders count="45">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s>
  <cellStyleXfs count="7">
    <xf numFmtId="0" fontId="0" fillId="0" borderId="0"/>
    <xf numFmtId="0" fontId="2" fillId="2" borderId="0" applyNumberFormat="0" applyBorder="0" applyAlignment="0" applyProtection="0"/>
    <xf numFmtId="0" fontId="3" fillId="3" borderId="0" applyNumberFormat="0" applyBorder="0" applyAlignment="0" applyProtection="0"/>
    <xf numFmtId="0" fontId="1" fillId="4" borderId="1" applyNumberFormat="0" applyFont="0" applyAlignment="0" applyProtection="0"/>
    <xf numFmtId="0" fontId="4" fillId="0" borderId="0"/>
    <xf numFmtId="0" fontId="59" fillId="0" borderId="0" applyNumberFormat="0" applyFill="0" applyBorder="0" applyAlignment="0" applyProtection="0"/>
    <xf numFmtId="9" fontId="1" fillId="0" borderId="0" applyFont="0" applyFill="0" applyBorder="0" applyAlignment="0" applyProtection="0"/>
  </cellStyleXfs>
  <cellXfs count="249">
    <xf numFmtId="0" fontId="0" fillId="0" borderId="0" xfId="0"/>
    <xf numFmtId="0" fontId="5" fillId="0" borderId="2" xfId="4" applyFont="1" applyBorder="1" applyAlignment="1">
      <alignment vertical="center"/>
    </xf>
    <xf numFmtId="0" fontId="5" fillId="0" borderId="0" xfId="4" applyFont="1" applyAlignment="1">
      <alignment vertical="center"/>
    </xf>
    <xf numFmtId="0" fontId="5" fillId="6" borderId="5" xfId="4" applyFont="1" applyFill="1" applyBorder="1" applyAlignment="1">
      <alignment vertical="center"/>
    </xf>
    <xf numFmtId="0" fontId="8" fillId="6" borderId="0" xfId="0" applyFont="1" applyFill="1" applyAlignment="1">
      <alignment vertical="center" wrapText="1"/>
    </xf>
    <xf numFmtId="0" fontId="8" fillId="6" borderId="6" xfId="0" applyFont="1" applyFill="1" applyBorder="1" applyAlignment="1">
      <alignment vertical="center" wrapText="1"/>
    </xf>
    <xf numFmtId="0" fontId="6" fillId="6" borderId="0" xfId="0" applyFont="1" applyFill="1" applyAlignment="1">
      <alignment vertical="center" wrapText="1"/>
    </xf>
    <xf numFmtId="0" fontId="6" fillId="6" borderId="6" xfId="0" applyFont="1" applyFill="1" applyBorder="1" applyAlignment="1">
      <alignment vertical="center" wrapText="1"/>
    </xf>
    <xf numFmtId="0" fontId="4" fillId="6" borderId="5" xfId="0" applyFont="1" applyFill="1" applyBorder="1" applyAlignment="1">
      <alignment vertical="center"/>
    </xf>
    <xf numFmtId="0" fontId="4" fillId="6" borderId="0" xfId="4" applyFill="1" applyAlignment="1">
      <alignment vertical="center" wrapText="1"/>
    </xf>
    <xf numFmtId="0" fontId="4" fillId="6" borderId="6" xfId="0" applyFont="1" applyFill="1" applyBorder="1" applyAlignment="1">
      <alignment vertical="center"/>
    </xf>
    <xf numFmtId="0" fontId="4" fillId="6" borderId="0" xfId="0" applyFont="1" applyFill="1" applyAlignment="1" applyProtection="1">
      <alignment horizontal="center" vertical="center" wrapText="1"/>
      <protection locked="0"/>
    </xf>
    <xf numFmtId="0" fontId="4" fillId="0" borderId="0" xfId="4" applyAlignment="1">
      <alignment vertical="center"/>
    </xf>
    <xf numFmtId="0" fontId="4" fillId="5" borderId="5" xfId="4" applyFill="1" applyBorder="1" applyAlignment="1">
      <alignment vertical="center"/>
    </xf>
    <xf numFmtId="0" fontId="4" fillId="5" borderId="0" xfId="4" applyFill="1" applyAlignment="1">
      <alignment vertical="center"/>
    </xf>
    <xf numFmtId="0" fontId="15" fillId="5" borderId="0" xfId="4" applyFont="1" applyFill="1" applyAlignment="1">
      <alignment horizontal="center" vertical="center"/>
    </xf>
    <xf numFmtId="0" fontId="4" fillId="5" borderId="6" xfId="4" applyFill="1" applyBorder="1" applyAlignment="1">
      <alignment vertical="center"/>
    </xf>
    <xf numFmtId="0" fontId="4" fillId="5" borderId="5" xfId="4" applyFill="1" applyBorder="1" applyAlignment="1">
      <alignment horizontal="center" vertical="center"/>
    </xf>
    <xf numFmtId="0" fontId="4" fillId="5" borderId="6" xfId="4" applyFill="1" applyBorder="1" applyAlignment="1">
      <alignment horizontal="center" vertical="center"/>
    </xf>
    <xf numFmtId="0" fontId="4" fillId="0" borderId="0" xfId="4" applyAlignment="1">
      <alignment horizontal="center" vertical="center"/>
    </xf>
    <xf numFmtId="0" fontId="4" fillId="5" borderId="0" xfId="4" applyFill="1"/>
    <xf numFmtId="0" fontId="4" fillId="5" borderId="16" xfId="4" applyFill="1" applyBorder="1" applyAlignment="1">
      <alignment horizontal="left" vertical="center"/>
    </xf>
    <xf numFmtId="0" fontId="4" fillId="5" borderId="16" xfId="4" applyFill="1" applyBorder="1" applyAlignment="1">
      <alignment vertical="center"/>
    </xf>
    <xf numFmtId="0" fontId="4" fillId="0" borderId="5" xfId="4" applyBorder="1" applyAlignment="1">
      <alignment vertical="center"/>
    </xf>
    <xf numFmtId="0" fontId="4" fillId="5" borderId="17" xfId="4" applyFill="1" applyBorder="1" applyAlignment="1">
      <alignment vertical="center"/>
    </xf>
    <xf numFmtId="0" fontId="4" fillId="5" borderId="18" xfId="4" applyFill="1" applyBorder="1" applyAlignment="1">
      <alignment vertical="center"/>
    </xf>
    <xf numFmtId="0" fontId="4" fillId="5" borderId="19" xfId="4" applyFill="1" applyBorder="1" applyAlignment="1">
      <alignment vertical="center"/>
    </xf>
    <xf numFmtId="0" fontId="0" fillId="0" borderId="0" xfId="0" applyAlignment="1">
      <alignment vertical="center"/>
    </xf>
    <xf numFmtId="0" fontId="0" fillId="6" borderId="0" xfId="0" applyFill="1"/>
    <xf numFmtId="0" fontId="14" fillId="6" borderId="0" xfId="4" applyFont="1" applyFill="1" applyAlignment="1">
      <alignment horizontal="left" vertical="top" wrapText="1"/>
    </xf>
    <xf numFmtId="0" fontId="19" fillId="0" borderId="0" xfId="4" applyFont="1" applyAlignment="1">
      <alignment vertical="center"/>
    </xf>
    <xf numFmtId="0" fontId="21" fillId="6" borderId="0" xfId="4" applyFont="1" applyFill="1" applyAlignment="1">
      <alignment horizontal="right"/>
    </xf>
    <xf numFmtId="0" fontId="22" fillId="6" borderId="0" xfId="4" applyFont="1" applyFill="1" applyAlignment="1">
      <alignment horizontal="right" vertical="center" indent="3"/>
    </xf>
    <xf numFmtId="2" fontId="12" fillId="7" borderId="12" xfId="4" applyNumberFormat="1" applyFont="1" applyFill="1" applyBorder="1" applyAlignment="1">
      <alignment horizontal="center" vertical="center" wrapText="1"/>
    </xf>
    <xf numFmtId="164" fontId="12" fillId="6" borderId="13" xfId="4" applyNumberFormat="1" applyFont="1" applyFill="1" applyBorder="1" applyAlignment="1">
      <alignment horizontal="center" vertical="center" wrapText="1"/>
    </xf>
    <xf numFmtId="0" fontId="22" fillId="6" borderId="0" xfId="4" applyFont="1" applyFill="1" applyAlignment="1">
      <alignment horizontal="left" wrapText="1"/>
    </xf>
    <xf numFmtId="0" fontId="21" fillId="6" borderId="0" xfId="4" applyFont="1" applyFill="1" applyAlignment="1">
      <alignment horizontal="left"/>
    </xf>
    <xf numFmtId="2" fontId="18" fillId="6" borderId="20" xfId="4" applyNumberFormat="1" applyFont="1" applyFill="1" applyBorder="1" applyAlignment="1">
      <alignment horizontal="center" vertical="center" wrapText="1"/>
    </xf>
    <xf numFmtId="164" fontId="18" fillId="6" borderId="21" xfId="4" applyNumberFormat="1" applyFont="1" applyFill="1" applyBorder="1" applyAlignment="1">
      <alignment horizontal="center" vertical="center" wrapText="1"/>
    </xf>
    <xf numFmtId="0" fontId="17" fillId="6" borderId="0" xfId="4" applyFont="1" applyFill="1" applyAlignment="1">
      <alignment horizontal="left" vertical="center" wrapText="1"/>
    </xf>
    <xf numFmtId="0" fontId="16" fillId="6" borderId="0" xfId="4" applyFont="1" applyFill="1" applyAlignment="1">
      <alignment horizontal="center" vertical="center" wrapText="1"/>
    </xf>
    <xf numFmtId="0" fontId="17" fillId="6" borderId="0" xfId="4" applyFont="1" applyFill="1" applyAlignment="1">
      <alignment horizontal="center" vertical="center" wrapText="1"/>
    </xf>
    <xf numFmtId="0" fontId="24" fillId="6" borderId="0" xfId="4" applyFont="1" applyFill="1" applyAlignment="1">
      <alignment vertical="center" wrapText="1"/>
    </xf>
    <xf numFmtId="0" fontId="26" fillId="10" borderId="24" xfId="0" applyFont="1" applyFill="1" applyBorder="1" applyAlignment="1">
      <alignment horizontal="center" vertical="center" wrapText="1"/>
    </xf>
    <xf numFmtId="0" fontId="26" fillId="10" borderId="24" xfId="2" applyFont="1" applyFill="1" applyBorder="1" applyAlignment="1">
      <alignment horizontal="center" vertical="center" wrapText="1"/>
    </xf>
    <xf numFmtId="0" fontId="26" fillId="10" borderId="24" xfId="3" applyFont="1" applyFill="1" applyBorder="1" applyAlignment="1">
      <alignment horizontal="center" vertical="center" wrapText="1"/>
    </xf>
    <xf numFmtId="0" fontId="26" fillId="10" borderId="24" xfId="1" applyFont="1" applyFill="1" applyBorder="1" applyAlignment="1">
      <alignment horizontal="center" vertical="center" wrapText="1"/>
    </xf>
    <xf numFmtId="0" fontId="26" fillId="10" borderId="25" xfId="3" applyFont="1" applyFill="1" applyBorder="1" applyAlignment="1">
      <alignment horizontal="center" vertical="center" wrapText="1"/>
    </xf>
    <xf numFmtId="0" fontId="27" fillId="11" borderId="0" xfId="0" applyFont="1" applyFill="1"/>
    <xf numFmtId="0" fontId="28" fillId="11" borderId="0" xfId="0" applyFont="1" applyFill="1" applyAlignment="1">
      <alignment horizontal="left" vertical="center" indent="1"/>
    </xf>
    <xf numFmtId="0" fontId="30" fillId="11" borderId="0" xfId="0" applyFont="1" applyFill="1" applyAlignment="1">
      <alignment horizontal="center" vertical="center" wrapText="1"/>
    </xf>
    <xf numFmtId="0" fontId="25" fillId="11" borderId="0" xfId="0" applyFont="1" applyFill="1" applyAlignment="1">
      <alignment horizontal="center" vertical="center" wrapText="1"/>
    </xf>
    <xf numFmtId="0" fontId="25" fillId="11" borderId="0" xfId="0" applyFont="1" applyFill="1" applyAlignment="1">
      <alignment horizontal="left" vertical="center" wrapText="1" indent="1"/>
    </xf>
    <xf numFmtId="0" fontId="29" fillId="11" borderId="0" xfId="0" applyFont="1" applyFill="1" applyAlignment="1">
      <alignment horizontal="left" vertical="center" wrapText="1" indent="1"/>
    </xf>
    <xf numFmtId="0" fontId="31" fillId="11" borderId="0" xfId="0" applyFont="1" applyFill="1" applyAlignment="1">
      <alignment vertical="center"/>
    </xf>
    <xf numFmtId="0" fontId="27" fillId="11" borderId="0" xfId="0" applyFont="1" applyFill="1" applyAlignment="1">
      <alignment horizontal="center" vertical="center"/>
    </xf>
    <xf numFmtId="0" fontId="32" fillId="11" borderId="0" xfId="0" applyFont="1" applyFill="1"/>
    <xf numFmtId="0" fontId="25" fillId="12" borderId="26" xfId="0" applyFont="1" applyFill="1" applyBorder="1" applyAlignment="1">
      <alignment horizontal="center" vertical="center"/>
    </xf>
    <xf numFmtId="0" fontId="29" fillId="12" borderId="13" xfId="0" applyFont="1" applyFill="1" applyBorder="1" applyAlignment="1">
      <alignment horizontal="left" vertical="center" wrapText="1" indent="1"/>
    </xf>
    <xf numFmtId="0" fontId="25" fillId="12" borderId="12" xfId="0" applyFont="1" applyFill="1" applyBorder="1" applyAlignment="1">
      <alignment horizontal="center" vertical="center"/>
    </xf>
    <xf numFmtId="0" fontId="28" fillId="12" borderId="11" xfId="0" applyFont="1" applyFill="1" applyBorder="1" applyAlignment="1">
      <alignment horizontal="center" vertical="center" wrapText="1"/>
    </xf>
    <xf numFmtId="0" fontId="25" fillId="12" borderId="11" xfId="0" applyFont="1" applyFill="1" applyBorder="1" applyAlignment="1">
      <alignment horizontal="center" vertical="center" wrapText="1"/>
    </xf>
    <xf numFmtId="0" fontId="25" fillId="12" borderId="11" xfId="0" applyFont="1" applyFill="1" applyBorder="1" applyAlignment="1">
      <alignment horizontal="left" vertical="center" wrapText="1" indent="1"/>
    </xf>
    <xf numFmtId="0" fontId="25" fillId="12" borderId="11" xfId="1" applyFont="1" applyFill="1" applyBorder="1" applyAlignment="1">
      <alignment horizontal="left" vertical="center" wrapText="1" indent="1"/>
    </xf>
    <xf numFmtId="0" fontId="25" fillId="12" borderId="29" xfId="0" applyFont="1" applyFill="1" applyBorder="1" applyAlignment="1">
      <alignment horizontal="center" vertical="center"/>
    </xf>
    <xf numFmtId="0" fontId="25" fillId="12" borderId="30" xfId="0" applyFont="1" applyFill="1" applyBorder="1" applyAlignment="1">
      <alignment horizontal="center" vertical="center" wrapText="1"/>
    </xf>
    <xf numFmtId="0" fontId="25" fillId="12" borderId="30" xfId="0" applyFont="1" applyFill="1" applyBorder="1" applyAlignment="1">
      <alignment horizontal="left" vertical="center" wrapText="1" indent="1"/>
    </xf>
    <xf numFmtId="0" fontId="29" fillId="12" borderId="31" xfId="0" applyFont="1" applyFill="1" applyBorder="1" applyAlignment="1">
      <alignment horizontal="left" vertical="center" wrapText="1" indent="1"/>
    </xf>
    <xf numFmtId="0" fontId="25" fillId="12" borderId="20" xfId="0" applyFont="1" applyFill="1" applyBorder="1" applyAlignment="1">
      <alignment horizontal="center" vertical="center"/>
    </xf>
    <xf numFmtId="0" fontId="28" fillId="12" borderId="28" xfId="0" applyFont="1" applyFill="1" applyBorder="1" applyAlignment="1">
      <alignment horizontal="center" vertical="center" wrapText="1"/>
    </xf>
    <xf numFmtId="0" fontId="25" fillId="12" borderId="28" xfId="0" applyFont="1" applyFill="1" applyBorder="1" applyAlignment="1">
      <alignment horizontal="center" vertical="center" wrapText="1"/>
    </xf>
    <xf numFmtId="0" fontId="25" fillId="12" borderId="28" xfId="0" applyFont="1" applyFill="1" applyBorder="1" applyAlignment="1">
      <alignment horizontal="left" vertical="center" wrapText="1" indent="1"/>
    </xf>
    <xf numFmtId="0" fontId="25" fillId="12" borderId="28" xfId="1" applyFont="1" applyFill="1" applyBorder="1" applyAlignment="1">
      <alignment horizontal="left" vertical="center" wrapText="1" indent="1"/>
    </xf>
    <xf numFmtId="0" fontId="29" fillId="12" borderId="21" xfId="0" applyFont="1" applyFill="1" applyBorder="1" applyAlignment="1">
      <alignment horizontal="left" vertical="center" wrapText="1" indent="1"/>
    </xf>
    <xf numFmtId="0" fontId="16" fillId="6" borderId="0" xfId="4" applyFont="1" applyFill="1" applyAlignment="1">
      <alignment horizontal="left" vertical="center" wrapText="1"/>
    </xf>
    <xf numFmtId="0" fontId="24" fillId="6" borderId="0" xfId="4" applyFont="1" applyFill="1" applyAlignment="1">
      <alignment horizontal="left" vertical="center" wrapText="1"/>
    </xf>
    <xf numFmtId="0" fontId="4" fillId="6" borderId="10" xfId="4" applyFill="1" applyBorder="1" applyAlignment="1">
      <alignment vertical="center" wrapText="1"/>
    </xf>
    <xf numFmtId="2" fontId="38" fillId="8" borderId="11" xfId="4" applyNumberFormat="1" applyFont="1" applyFill="1" applyBorder="1" applyAlignment="1">
      <alignment horizontal="center" vertical="center" wrapText="1"/>
    </xf>
    <xf numFmtId="0" fontId="39" fillId="6" borderId="0" xfId="4" applyFont="1" applyFill="1" applyAlignment="1">
      <alignment horizontal="center" vertical="center" wrapText="1"/>
    </xf>
    <xf numFmtId="0" fontId="26" fillId="10" borderId="23" xfId="0" applyFont="1" applyFill="1" applyBorder="1" applyAlignment="1">
      <alignment horizontal="center" vertical="center"/>
    </xf>
    <xf numFmtId="2" fontId="38" fillId="8" borderId="11" xfId="4" applyNumberFormat="1" applyFont="1" applyFill="1" applyBorder="1" applyAlignment="1">
      <alignment horizontal="right" vertical="center" wrapText="1"/>
    </xf>
    <xf numFmtId="0" fontId="35" fillId="11" borderId="11" xfId="0" applyFont="1" applyFill="1" applyBorder="1" applyAlignment="1">
      <alignment horizontal="center" vertical="center" wrapText="1"/>
    </xf>
    <xf numFmtId="0" fontId="43" fillId="6" borderId="11" xfId="4" applyFont="1" applyFill="1" applyBorder="1" applyAlignment="1">
      <alignment horizontal="center" vertical="center" wrapText="1"/>
    </xf>
    <xf numFmtId="2" fontId="37" fillId="8" borderId="11" xfId="4" applyNumberFormat="1" applyFont="1" applyFill="1" applyBorder="1" applyAlignment="1">
      <alignment horizontal="right" vertical="center" wrapText="1"/>
    </xf>
    <xf numFmtId="1" fontId="37" fillId="8" borderId="11" xfId="4" applyNumberFormat="1" applyFont="1" applyFill="1" applyBorder="1" applyAlignment="1">
      <alignment horizontal="right" vertical="center" wrapText="1"/>
    </xf>
    <xf numFmtId="0" fontId="17" fillId="6" borderId="22" xfId="4" applyFont="1" applyFill="1" applyBorder="1" applyAlignment="1">
      <alignment horizontal="left" vertical="center" wrapText="1"/>
    </xf>
    <xf numFmtId="0" fontId="0" fillId="6" borderId="39" xfId="0" applyFill="1" applyBorder="1" applyAlignment="1">
      <alignment vertical="center"/>
    </xf>
    <xf numFmtId="0" fontId="16" fillId="6" borderId="40" xfId="4" applyFont="1" applyFill="1" applyBorder="1" applyAlignment="1">
      <alignment horizontal="left" vertical="center" wrapText="1"/>
    </xf>
    <xf numFmtId="0" fontId="0" fillId="6" borderId="10" xfId="0" applyFill="1" applyBorder="1" applyAlignment="1">
      <alignment vertical="center"/>
    </xf>
    <xf numFmtId="0" fontId="16" fillId="6" borderId="40" xfId="4" applyFont="1" applyFill="1" applyBorder="1" applyAlignment="1">
      <alignment horizontal="center" vertical="center" wrapText="1"/>
    </xf>
    <xf numFmtId="0" fontId="4" fillId="6" borderId="41" xfId="4" applyFill="1" applyBorder="1" applyAlignment="1">
      <alignment vertical="center"/>
    </xf>
    <xf numFmtId="0" fontId="10" fillId="6" borderId="16" xfId="4" applyFont="1" applyFill="1" applyBorder="1" applyAlignment="1">
      <alignment horizontal="left" wrapText="1"/>
    </xf>
    <xf numFmtId="0" fontId="23" fillId="6" borderId="16" xfId="4" applyFont="1" applyFill="1" applyBorder="1" applyAlignment="1">
      <alignment horizontal="left" wrapText="1"/>
    </xf>
    <xf numFmtId="0" fontId="19" fillId="9" borderId="42" xfId="4" applyFont="1" applyFill="1" applyBorder="1" applyAlignment="1">
      <alignment vertical="center"/>
    </xf>
    <xf numFmtId="0" fontId="29" fillId="9" borderId="11" xfId="0" applyFont="1" applyFill="1" applyBorder="1" applyAlignment="1">
      <alignment horizontal="center" vertical="center" wrapText="1"/>
    </xf>
    <xf numFmtId="0" fontId="11" fillId="6" borderId="12" xfId="4" applyFont="1" applyFill="1" applyBorder="1" applyAlignment="1">
      <alignment horizontal="center" wrapText="1"/>
    </xf>
    <xf numFmtId="0" fontId="11" fillId="6" borderId="13" xfId="4" applyFont="1" applyFill="1" applyBorder="1" applyAlignment="1">
      <alignment horizontal="center" wrapText="1"/>
    </xf>
    <xf numFmtId="0" fontId="11" fillId="6" borderId="7" xfId="4" applyFont="1" applyFill="1" applyBorder="1" applyAlignment="1">
      <alignment horizontal="center" wrapText="1"/>
    </xf>
    <xf numFmtId="164" fontId="12" fillId="6" borderId="7" xfId="4" applyNumberFormat="1" applyFont="1" applyFill="1" applyBorder="1" applyAlignment="1">
      <alignment horizontal="center" vertical="center" wrapText="1"/>
    </xf>
    <xf numFmtId="164" fontId="18" fillId="6" borderId="34" xfId="4" applyNumberFormat="1" applyFont="1" applyFill="1" applyBorder="1" applyAlignment="1">
      <alignment horizontal="center" vertical="center" wrapText="1"/>
    </xf>
    <xf numFmtId="0" fontId="11" fillId="6" borderId="9" xfId="4" applyFont="1" applyFill="1" applyBorder="1" applyAlignment="1">
      <alignment horizontal="center" wrapText="1"/>
    </xf>
    <xf numFmtId="2" fontId="12" fillId="7" borderId="9" xfId="4" applyNumberFormat="1" applyFont="1" applyFill="1" applyBorder="1" applyAlignment="1">
      <alignment horizontal="center" vertical="center" wrapText="1"/>
    </xf>
    <xf numFmtId="2" fontId="18" fillId="6" borderId="33" xfId="4" applyNumberFormat="1" applyFont="1" applyFill="1" applyBorder="1" applyAlignment="1">
      <alignment horizontal="center" vertical="center" wrapText="1"/>
    </xf>
    <xf numFmtId="0" fontId="22" fillId="6" borderId="0" xfId="4" applyFont="1" applyFill="1" applyAlignment="1">
      <alignment horizontal="right" vertical="center"/>
    </xf>
    <xf numFmtId="0" fontId="0" fillId="6" borderId="40" xfId="0" applyFill="1" applyBorder="1"/>
    <xf numFmtId="0" fontId="0" fillId="9" borderId="10" xfId="0" applyFill="1" applyBorder="1"/>
    <xf numFmtId="0" fontId="19" fillId="6" borderId="40" xfId="4" applyFont="1" applyFill="1" applyBorder="1" applyAlignment="1">
      <alignment horizontal="center" vertical="center" wrapText="1"/>
    </xf>
    <xf numFmtId="0" fontId="19" fillId="9" borderId="10" xfId="4" applyFont="1" applyFill="1" applyBorder="1" applyAlignment="1">
      <alignment vertical="center"/>
    </xf>
    <xf numFmtId="0" fontId="11" fillId="6" borderId="40" xfId="4" applyFont="1" applyFill="1" applyBorder="1" applyAlignment="1">
      <alignment horizontal="center" wrapText="1"/>
    </xf>
    <xf numFmtId="0" fontId="4" fillId="6" borderId="40" xfId="4" applyFill="1" applyBorder="1" applyAlignment="1">
      <alignment vertical="center"/>
    </xf>
    <xf numFmtId="0" fontId="16" fillId="6" borderId="41" xfId="4" applyFont="1" applyFill="1" applyBorder="1" applyAlignment="1">
      <alignment horizontal="left" vertical="center" wrapText="1"/>
    </xf>
    <xf numFmtId="0" fontId="16" fillId="6" borderId="16" xfId="4" applyFont="1" applyFill="1" applyBorder="1" applyAlignment="1">
      <alignment horizontal="left" vertical="center" wrapText="1"/>
    </xf>
    <xf numFmtId="0" fontId="0" fillId="9" borderId="16" xfId="0" applyFill="1" applyBorder="1"/>
    <xf numFmtId="0" fontId="16" fillId="9" borderId="16" xfId="4" applyFont="1" applyFill="1" applyBorder="1" applyAlignment="1">
      <alignment horizontal="center" vertical="center" wrapText="1"/>
    </xf>
    <xf numFmtId="1" fontId="16" fillId="9" borderId="16" xfId="4" applyNumberFormat="1" applyFont="1" applyFill="1" applyBorder="1" applyAlignment="1">
      <alignment horizontal="center" vertical="center" wrapText="1"/>
    </xf>
    <xf numFmtId="0" fontId="17" fillId="9" borderId="16" xfId="4" applyFont="1" applyFill="1" applyBorder="1" applyAlignment="1">
      <alignment horizontal="center" vertical="center" wrapText="1"/>
    </xf>
    <xf numFmtId="0" fontId="46" fillId="0" borderId="0" xfId="0" applyFont="1" applyAlignment="1">
      <alignment vertical="center"/>
    </xf>
    <xf numFmtId="0" fontId="47" fillId="11" borderId="0" xfId="0" applyFont="1" applyFill="1"/>
    <xf numFmtId="0" fontId="38" fillId="8" borderId="11" xfId="4" applyFont="1" applyFill="1" applyBorder="1" applyAlignment="1">
      <alignment horizontal="center" vertical="center" wrapText="1"/>
    </xf>
    <xf numFmtId="20" fontId="38" fillId="8" borderId="11" xfId="4" applyNumberFormat="1" applyFont="1" applyFill="1" applyBorder="1" applyAlignment="1">
      <alignment horizontal="center" vertical="center" wrapText="1"/>
    </xf>
    <xf numFmtId="0" fontId="54" fillId="8" borderId="11" xfId="4" applyFont="1" applyFill="1" applyBorder="1" applyAlignment="1">
      <alignment horizontal="left" vertical="center" wrapText="1"/>
    </xf>
    <xf numFmtId="14" fontId="38" fillId="8" borderId="11" xfId="4" applyNumberFormat="1" applyFont="1" applyFill="1" applyBorder="1" applyAlignment="1">
      <alignment horizontal="center" vertical="center" wrapText="1"/>
    </xf>
    <xf numFmtId="22" fontId="38" fillId="8" borderId="11" xfId="4" applyNumberFormat="1" applyFont="1" applyFill="1" applyBorder="1" applyAlignment="1">
      <alignment horizontal="center" vertical="center" wrapText="1"/>
    </xf>
    <xf numFmtId="1" fontId="38" fillId="8" borderId="11" xfId="4" applyNumberFormat="1" applyFont="1" applyFill="1" applyBorder="1" applyAlignment="1">
      <alignment horizontal="center" vertical="center" wrapText="1"/>
    </xf>
    <xf numFmtId="165" fontId="38" fillId="8" borderId="11" xfId="4" applyNumberFormat="1" applyFont="1" applyFill="1" applyBorder="1" applyAlignment="1">
      <alignment horizontal="center" vertical="center" wrapText="1"/>
    </xf>
    <xf numFmtId="0" fontId="38" fillId="8" borderId="11" xfId="4" applyFont="1" applyFill="1" applyBorder="1" applyAlignment="1">
      <alignment horizontal="left" vertical="center" wrapText="1"/>
    </xf>
    <xf numFmtId="21" fontId="38" fillId="8" borderId="11" xfId="4" applyNumberFormat="1" applyFont="1" applyFill="1" applyBorder="1" applyAlignment="1">
      <alignment horizontal="center" vertical="center" wrapText="1"/>
    </xf>
    <xf numFmtId="165" fontId="4" fillId="8" borderId="11" xfId="4" applyNumberFormat="1" applyFill="1" applyBorder="1" applyAlignment="1">
      <alignment horizontal="center" vertical="center" wrapText="1"/>
    </xf>
    <xf numFmtId="2" fontId="4" fillId="8" borderId="11" xfId="4" applyNumberFormat="1" applyFill="1" applyBorder="1" applyAlignment="1">
      <alignment horizontal="right" vertical="center" wrapText="1"/>
    </xf>
    <xf numFmtId="165" fontId="38" fillId="8" borderId="7" xfId="4" applyNumberFormat="1" applyFont="1" applyFill="1" applyBorder="1" applyAlignment="1">
      <alignment vertical="center" wrapText="1"/>
    </xf>
    <xf numFmtId="166" fontId="38" fillId="8" borderId="7" xfId="4" applyNumberFormat="1" applyFont="1" applyFill="1" applyBorder="1" applyAlignment="1">
      <alignment horizontal="center" vertical="center" wrapText="1"/>
    </xf>
    <xf numFmtId="167" fontId="0" fillId="0" borderId="0" xfId="0" applyNumberFormat="1" applyAlignment="1">
      <alignment vertical="center"/>
    </xf>
    <xf numFmtId="167" fontId="46" fillId="0" borderId="0" xfId="0" applyNumberFormat="1" applyFont="1" applyAlignment="1">
      <alignment vertical="center"/>
    </xf>
    <xf numFmtId="165" fontId="38" fillId="8" borderId="44" xfId="4" applyNumberFormat="1" applyFont="1" applyFill="1" applyBorder="1" applyAlignment="1">
      <alignment vertical="center" wrapText="1"/>
    </xf>
    <xf numFmtId="166" fontId="38" fillId="8" borderId="44" xfId="4" applyNumberFormat="1" applyFont="1" applyFill="1" applyBorder="1" applyAlignment="1">
      <alignment horizontal="center" vertical="center" wrapText="1"/>
    </xf>
    <xf numFmtId="169" fontId="38" fillId="8" borderId="9" xfId="4" applyNumberFormat="1" applyFont="1" applyFill="1" applyBorder="1" applyAlignment="1">
      <alignment horizontal="left" vertical="center" wrapText="1"/>
    </xf>
    <xf numFmtId="168" fontId="38" fillId="8" borderId="7" xfId="4" applyNumberFormat="1" applyFont="1" applyFill="1" applyBorder="1" applyAlignment="1">
      <alignment vertical="center" wrapText="1"/>
    </xf>
    <xf numFmtId="170" fontId="0" fillId="0" borderId="0" xfId="0" applyNumberFormat="1" applyAlignment="1">
      <alignment vertical="center"/>
    </xf>
    <xf numFmtId="172" fontId="38" fillId="8" borderId="11" xfId="4" applyNumberFormat="1" applyFont="1" applyFill="1" applyBorder="1" applyAlignment="1">
      <alignment horizontal="center" vertical="center" wrapText="1"/>
    </xf>
    <xf numFmtId="10" fontId="0" fillId="0" borderId="0" xfId="6" applyNumberFormat="1" applyFont="1" applyAlignment="1">
      <alignment vertical="center"/>
    </xf>
    <xf numFmtId="0" fontId="4" fillId="7" borderId="7" xfId="0" applyFont="1" applyFill="1" applyBorder="1" applyAlignment="1" applyProtection="1">
      <alignment horizontal="center" vertical="center" wrapText="1"/>
      <protection locked="0"/>
    </xf>
    <xf numFmtId="0" fontId="4" fillId="7" borderId="9" xfId="0" applyFont="1" applyFill="1" applyBorder="1" applyAlignment="1" applyProtection="1">
      <alignment horizontal="center" vertical="center" wrapText="1"/>
      <protection locked="0"/>
    </xf>
    <xf numFmtId="0" fontId="4" fillId="7" borderId="11" xfId="0" applyFont="1" applyFill="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5" borderId="0" xfId="4" applyFill="1" applyAlignment="1">
      <alignment horizontal="center"/>
    </xf>
    <xf numFmtId="0" fontId="4" fillId="6" borderId="0" xfId="0" applyFont="1" applyFill="1" applyAlignment="1" applyProtection="1">
      <alignment horizontal="left" vertical="center" wrapText="1"/>
      <protection locked="0"/>
    </xf>
    <xf numFmtId="0" fontId="4" fillId="6" borderId="0" xfId="0" applyFont="1" applyFill="1" applyAlignment="1">
      <alignment vertical="center" wrapText="1"/>
    </xf>
    <xf numFmtId="0" fontId="14" fillId="5" borderId="14" xfId="4" applyFont="1" applyFill="1" applyBorder="1" applyAlignment="1">
      <alignment horizontal="center" vertical="center"/>
    </xf>
    <xf numFmtId="0" fontId="14" fillId="5" borderId="9" xfId="4" applyFont="1" applyFill="1" applyBorder="1" applyAlignment="1">
      <alignment horizontal="center" vertical="center"/>
    </xf>
    <xf numFmtId="0" fontId="14" fillId="5" borderId="7" xfId="4" applyFont="1" applyFill="1" applyBorder="1" applyAlignment="1">
      <alignment horizontal="left" vertical="center" indent="1"/>
    </xf>
    <xf numFmtId="0" fontId="14" fillId="5" borderId="8" xfId="4" applyFont="1" applyFill="1" applyBorder="1" applyAlignment="1">
      <alignment horizontal="left" vertical="center" indent="1"/>
    </xf>
    <xf numFmtId="0" fontId="14" fillId="5" borderId="15" xfId="4" applyFont="1" applyFill="1" applyBorder="1" applyAlignment="1">
      <alignment horizontal="left" vertical="center" indent="1"/>
    </xf>
    <xf numFmtId="0" fontId="13" fillId="5" borderId="12" xfId="4" applyFont="1" applyFill="1" applyBorder="1" applyAlignment="1">
      <alignment horizontal="center" vertical="center"/>
    </xf>
    <xf numFmtId="0" fontId="13" fillId="5" borderId="11" xfId="4" applyFont="1" applyFill="1" applyBorder="1" applyAlignment="1">
      <alignment horizontal="center" vertical="center"/>
    </xf>
    <xf numFmtId="0" fontId="13" fillId="5" borderId="13" xfId="4" applyFont="1" applyFill="1" applyBorder="1" applyAlignment="1">
      <alignment horizontal="center" vertical="center"/>
    </xf>
    <xf numFmtId="0" fontId="14" fillId="5" borderId="11" xfId="4" applyFont="1" applyFill="1" applyBorder="1" applyAlignment="1">
      <alignment horizontal="left" vertical="center" indent="1"/>
    </xf>
    <xf numFmtId="0" fontId="14" fillId="5" borderId="13" xfId="4" applyFont="1" applyFill="1" applyBorder="1" applyAlignment="1">
      <alignment horizontal="left" vertical="center" indent="1"/>
    </xf>
    <xf numFmtId="0" fontId="6" fillId="5" borderId="3" xfId="0" applyFont="1" applyFill="1" applyBorder="1" applyAlignment="1">
      <alignment vertical="center" wrapText="1"/>
    </xf>
    <xf numFmtId="0" fontId="7" fillId="5" borderId="3" xfId="0" applyFont="1" applyFill="1" applyBorder="1" applyAlignment="1">
      <alignment vertical="center" wrapText="1"/>
    </xf>
    <xf numFmtId="0" fontId="6" fillId="5" borderId="3" xfId="4" applyFont="1" applyFill="1" applyBorder="1" applyAlignment="1">
      <alignment horizontal="right" vertical="center" wrapText="1"/>
    </xf>
    <xf numFmtId="0" fontId="6" fillId="5" borderId="4" xfId="4" applyFont="1" applyFill="1" applyBorder="1" applyAlignment="1">
      <alignment horizontal="right" vertical="center" wrapText="1"/>
    </xf>
    <xf numFmtId="0" fontId="9" fillId="6" borderId="0" xfId="0" applyFont="1" applyFill="1" applyAlignment="1">
      <alignment horizontal="left" vertical="top" wrapText="1"/>
    </xf>
    <xf numFmtId="0" fontId="6" fillId="6" borderId="0" xfId="0" applyFont="1" applyFill="1" applyAlignment="1">
      <alignment horizontal="left" vertical="center" wrapText="1"/>
    </xf>
    <xf numFmtId="0" fontId="4" fillId="7" borderId="8" xfId="0" applyFont="1" applyFill="1" applyBorder="1" applyAlignment="1" applyProtection="1">
      <alignment horizontal="center" vertical="center" wrapText="1"/>
      <protection locked="0"/>
    </xf>
    <xf numFmtId="0" fontId="61" fillId="8" borderId="11" xfId="4" applyFont="1" applyFill="1" applyBorder="1" applyAlignment="1">
      <alignment horizontal="left" vertical="center" wrapText="1"/>
    </xf>
    <xf numFmtId="0" fontId="4" fillId="8" borderId="7" xfId="4" applyFill="1" applyBorder="1" applyAlignment="1">
      <alignment horizontal="center" vertical="center" wrapText="1"/>
    </xf>
    <xf numFmtId="0" fontId="4" fillId="8" borderId="9" xfId="4" applyFill="1" applyBorder="1" applyAlignment="1">
      <alignment horizontal="center" vertical="center" wrapText="1"/>
    </xf>
    <xf numFmtId="0" fontId="38" fillId="8" borderId="7" xfId="4" applyFont="1" applyFill="1" applyBorder="1" applyAlignment="1">
      <alignment horizontal="left" vertical="center" wrapText="1"/>
    </xf>
    <xf numFmtId="0" fontId="38" fillId="8" borderId="9" xfId="4" applyFont="1" applyFill="1" applyBorder="1" applyAlignment="1">
      <alignment horizontal="left" vertical="center" wrapText="1"/>
    </xf>
    <xf numFmtId="0" fontId="38" fillId="8" borderId="11" xfId="4" applyFont="1" applyFill="1" applyBorder="1" applyAlignment="1">
      <alignment horizontal="center" vertical="center" wrapText="1"/>
    </xf>
    <xf numFmtId="166" fontId="38" fillId="8" borderId="11" xfId="4" applyNumberFormat="1" applyFont="1" applyFill="1" applyBorder="1" applyAlignment="1">
      <alignment horizontal="center" vertical="center" wrapText="1"/>
    </xf>
    <xf numFmtId="0" fontId="49" fillId="6" borderId="0" xfId="4" applyFont="1" applyFill="1" applyAlignment="1">
      <alignment horizontal="left" vertical="center" wrapText="1"/>
    </xf>
    <xf numFmtId="0" fontId="50" fillId="6" borderId="0" xfId="4" applyFont="1" applyFill="1" applyAlignment="1">
      <alignment horizontal="left" vertical="center" wrapText="1"/>
    </xf>
    <xf numFmtId="0" fontId="55" fillId="6" borderId="16" xfId="4" applyFont="1" applyFill="1" applyBorder="1" applyAlignment="1">
      <alignment horizontal="left" vertical="center" wrapText="1"/>
    </xf>
    <xf numFmtId="0" fontId="56" fillId="6" borderId="16" xfId="4" applyFont="1" applyFill="1" applyBorder="1" applyAlignment="1">
      <alignment horizontal="left" vertical="center" wrapText="1"/>
    </xf>
    <xf numFmtId="1" fontId="16" fillId="8" borderId="11" xfId="4" applyNumberFormat="1" applyFont="1" applyFill="1" applyBorder="1" applyAlignment="1">
      <alignment horizontal="center" vertical="center" wrapText="1"/>
    </xf>
    <xf numFmtId="0" fontId="29" fillId="8" borderId="7" xfId="0" applyFont="1" applyFill="1" applyBorder="1" applyAlignment="1">
      <alignment horizontal="left" vertical="top" wrapText="1"/>
    </xf>
    <xf numFmtId="0" fontId="29" fillId="8" borderId="8" xfId="0" applyFont="1" applyFill="1" applyBorder="1" applyAlignment="1">
      <alignment horizontal="left" vertical="top" wrapText="1"/>
    </xf>
    <xf numFmtId="0" fontId="29" fillId="8" borderId="9" xfId="0" applyFont="1" applyFill="1" applyBorder="1" applyAlignment="1">
      <alignment horizontal="left" vertical="top" wrapText="1"/>
    </xf>
    <xf numFmtId="171" fontId="4" fillId="8" borderId="7" xfId="4" applyNumberFormat="1" applyFill="1" applyBorder="1" applyAlignment="1">
      <alignment horizontal="center" vertical="center" wrapText="1"/>
    </xf>
    <xf numFmtId="171" fontId="4" fillId="8" borderId="9" xfId="4" applyNumberFormat="1" applyFill="1" applyBorder="1" applyAlignment="1">
      <alignment horizontal="center" vertical="center" wrapText="1"/>
    </xf>
    <xf numFmtId="1" fontId="4" fillId="8" borderId="7" xfId="4" applyNumberFormat="1" applyFill="1" applyBorder="1" applyAlignment="1">
      <alignment horizontal="center" vertical="center" wrapText="1"/>
    </xf>
    <xf numFmtId="1" fontId="4" fillId="8" borderId="9" xfId="4" applyNumberFormat="1" applyFill="1" applyBorder="1" applyAlignment="1">
      <alignment horizontal="center" vertical="center" wrapText="1"/>
    </xf>
    <xf numFmtId="0" fontId="61" fillId="8" borderId="7" xfId="4" applyFont="1" applyFill="1" applyBorder="1" applyAlignment="1">
      <alignment horizontal="left" vertical="center" wrapText="1"/>
    </xf>
    <xf numFmtId="0" fontId="61" fillId="8" borderId="9" xfId="4" applyFont="1" applyFill="1" applyBorder="1" applyAlignment="1">
      <alignment horizontal="left" vertical="center" wrapText="1"/>
    </xf>
    <xf numFmtId="0" fontId="33" fillId="9" borderId="43" xfId="0" applyFont="1" applyFill="1" applyBorder="1" applyAlignment="1">
      <alignment horizontal="center" vertical="center" wrapText="1"/>
    </xf>
    <xf numFmtId="0" fontId="33" fillId="9" borderId="27" xfId="0" applyFont="1" applyFill="1" applyBorder="1" applyAlignment="1">
      <alignment horizontal="center" vertical="center" wrapText="1"/>
    </xf>
    <xf numFmtId="0" fontId="29" fillId="9" borderId="11" xfId="0" applyFont="1" applyFill="1" applyBorder="1" applyAlignment="1">
      <alignment horizontal="center" vertical="center" wrapText="1"/>
    </xf>
    <xf numFmtId="0" fontId="60" fillId="8" borderId="11" xfId="4" applyFont="1" applyFill="1" applyBorder="1" applyAlignment="1">
      <alignment horizontal="left" vertical="center" wrapText="1"/>
    </xf>
    <xf numFmtId="0" fontId="16" fillId="6" borderId="11" xfId="4" applyFont="1" applyFill="1" applyBorder="1" applyAlignment="1">
      <alignment horizontal="center" vertical="center" wrapText="1"/>
    </xf>
    <xf numFmtId="0" fontId="16" fillId="6" borderId="0" xfId="4" applyFont="1" applyFill="1" applyAlignment="1">
      <alignment horizontal="left" vertical="center" wrapText="1"/>
    </xf>
    <xf numFmtId="0" fontId="24" fillId="6" borderId="0" xfId="4" applyFont="1" applyFill="1" applyAlignment="1">
      <alignment horizontal="left" vertical="center" wrapText="1"/>
    </xf>
    <xf numFmtId="0" fontId="39" fillId="6" borderId="7" xfId="4" applyFont="1" applyFill="1" applyBorder="1" applyAlignment="1">
      <alignment horizontal="center" vertical="center" wrapText="1"/>
    </xf>
    <xf numFmtId="0" fontId="39" fillId="6" borderId="8" xfId="4" applyFont="1" applyFill="1" applyBorder="1" applyAlignment="1">
      <alignment horizontal="center" vertical="center" wrapText="1"/>
    </xf>
    <xf numFmtId="0" fontId="39" fillId="6" borderId="9" xfId="4" applyFont="1" applyFill="1" applyBorder="1" applyAlignment="1">
      <alignment horizontal="center" vertical="center" wrapText="1"/>
    </xf>
    <xf numFmtId="0" fontId="29" fillId="9" borderId="38" xfId="0" applyFont="1" applyFill="1" applyBorder="1" applyAlignment="1">
      <alignment horizontal="center" vertical="center" wrapText="1"/>
    </xf>
    <xf numFmtId="0" fontId="29" fillId="9" borderId="39" xfId="0" applyFont="1" applyFill="1" applyBorder="1" applyAlignment="1">
      <alignment horizontal="center" vertical="center" wrapText="1"/>
    </xf>
    <xf numFmtId="0" fontId="33" fillId="9" borderId="37" xfId="0" applyFont="1" applyFill="1" applyBorder="1" applyAlignment="1">
      <alignment horizontal="center" vertical="center" wrapText="1"/>
    </xf>
    <xf numFmtId="0" fontId="39" fillId="6" borderId="11" xfId="4" applyFont="1" applyFill="1" applyBorder="1" applyAlignment="1">
      <alignment horizontal="center" vertical="center" wrapText="1"/>
    </xf>
    <xf numFmtId="168" fontId="37" fillId="8" borderId="11" xfId="4" applyNumberFormat="1" applyFont="1" applyFill="1" applyBorder="1" applyAlignment="1">
      <alignment horizontal="center" vertical="center" wrapText="1"/>
    </xf>
    <xf numFmtId="1" fontId="37" fillId="8" borderId="11" xfId="4" applyNumberFormat="1" applyFont="1" applyFill="1" applyBorder="1" applyAlignment="1">
      <alignment horizontal="center" vertical="center" wrapText="1"/>
    </xf>
    <xf numFmtId="0" fontId="16" fillId="6" borderId="38" xfId="4" applyFont="1" applyFill="1" applyBorder="1" applyAlignment="1">
      <alignment horizontal="left" vertical="center" wrapText="1"/>
    </xf>
    <xf numFmtId="0" fontId="16" fillId="6" borderId="22" xfId="4" applyFont="1" applyFill="1" applyBorder="1" applyAlignment="1">
      <alignment horizontal="left" vertical="center" wrapText="1"/>
    </xf>
    <xf numFmtId="0" fontId="4" fillId="7" borderId="11" xfId="0" applyFont="1" applyFill="1" applyBorder="1" applyAlignment="1">
      <alignment horizontal="left" vertical="top" wrapText="1" indent="1"/>
    </xf>
    <xf numFmtId="0" fontId="15" fillId="7" borderId="11" xfId="0" applyFont="1" applyFill="1" applyBorder="1" applyAlignment="1">
      <alignment horizontal="left" vertical="top" indent="1"/>
    </xf>
    <xf numFmtId="0" fontId="41" fillId="6" borderId="16" xfId="4" applyFont="1" applyFill="1" applyBorder="1" applyAlignment="1">
      <alignment horizontal="left" vertical="center" wrapText="1"/>
    </xf>
    <xf numFmtId="0" fontId="15" fillId="7" borderId="11" xfId="0" applyFont="1" applyFill="1" applyBorder="1" applyAlignment="1">
      <alignment horizontal="left" vertical="top" wrapText="1" indent="1"/>
    </xf>
    <xf numFmtId="0" fontId="19" fillId="8" borderId="11" xfId="4" applyFont="1" applyFill="1" applyBorder="1" applyAlignment="1">
      <alignment horizontal="center" vertical="center" wrapText="1"/>
    </xf>
    <xf numFmtId="1" fontId="19" fillId="8" borderId="11" xfId="4" applyNumberFormat="1" applyFont="1" applyFill="1" applyBorder="1" applyAlignment="1">
      <alignment horizontal="center" vertical="center" wrapText="1"/>
    </xf>
    <xf numFmtId="165" fontId="38" fillId="8" borderId="11" xfId="4" applyNumberFormat="1" applyFont="1" applyFill="1" applyBorder="1" applyAlignment="1">
      <alignment horizontal="center" vertical="center" wrapText="1"/>
    </xf>
    <xf numFmtId="0" fontId="36" fillId="6" borderId="0" xfId="4" applyFont="1" applyFill="1" applyAlignment="1">
      <alignment horizontal="left" vertical="center" wrapText="1"/>
    </xf>
    <xf numFmtId="168" fontId="38" fillId="8" borderId="7" xfId="4" applyNumberFormat="1" applyFont="1" applyFill="1" applyBorder="1" applyAlignment="1">
      <alignment horizontal="center" vertical="center" wrapText="1"/>
    </xf>
    <xf numFmtId="168" fontId="38" fillId="8" borderId="9" xfId="4" applyNumberFormat="1" applyFont="1" applyFill="1" applyBorder="1" applyAlignment="1">
      <alignment horizontal="center" vertical="center" wrapText="1"/>
    </xf>
    <xf numFmtId="1" fontId="38" fillId="8" borderId="11" xfId="4" applyNumberFormat="1" applyFont="1" applyFill="1" applyBorder="1" applyAlignment="1">
      <alignment horizontal="center" vertical="center" wrapText="1"/>
    </xf>
    <xf numFmtId="0" fontId="48" fillId="6" borderId="0" xfId="4" applyFont="1" applyFill="1" applyAlignment="1">
      <alignment horizontal="left" vertical="center" wrapText="1"/>
    </xf>
    <xf numFmtId="0" fontId="33" fillId="9" borderId="7" xfId="0" applyFont="1" applyFill="1" applyBorder="1" applyAlignment="1">
      <alignment horizontal="center" vertical="center" wrapText="1"/>
    </xf>
    <xf numFmtId="0" fontId="33" fillId="9" borderId="8" xfId="0" applyFont="1" applyFill="1" applyBorder="1" applyAlignment="1">
      <alignment horizontal="center" vertical="center" wrapText="1"/>
    </xf>
    <xf numFmtId="0" fontId="33" fillId="9" borderId="9" xfId="0" applyFont="1" applyFill="1" applyBorder="1" applyAlignment="1">
      <alignment horizontal="center" vertical="center" wrapText="1"/>
    </xf>
    <xf numFmtId="166" fontId="38" fillId="8" borderId="7" xfId="4" applyNumberFormat="1" applyFont="1" applyFill="1" applyBorder="1" applyAlignment="1">
      <alignment horizontal="center" vertical="center" wrapText="1"/>
    </xf>
    <xf numFmtId="0" fontId="29" fillId="9" borderId="43" xfId="0" applyFont="1" applyFill="1" applyBorder="1" applyAlignment="1">
      <alignment horizontal="center" vertical="center" wrapText="1"/>
    </xf>
    <xf numFmtId="165" fontId="38" fillId="8" borderId="7" xfId="4" applyNumberFormat="1" applyFont="1" applyFill="1" applyBorder="1" applyAlignment="1">
      <alignment horizontal="center" vertical="center" wrapText="1"/>
    </xf>
    <xf numFmtId="165" fontId="38" fillId="8" borderId="9" xfId="4" applyNumberFormat="1" applyFont="1" applyFill="1" applyBorder="1" applyAlignment="1">
      <alignment horizontal="center" vertical="center" wrapText="1"/>
    </xf>
    <xf numFmtId="0" fontId="59" fillId="8" borderId="11" xfId="5" applyFill="1" applyBorder="1" applyAlignment="1">
      <alignment horizontal="center" vertical="center" wrapText="1"/>
    </xf>
    <xf numFmtId="0" fontId="29" fillId="9" borderId="7" xfId="0" applyFont="1" applyFill="1" applyBorder="1" applyAlignment="1">
      <alignment horizontal="center" vertical="center" wrapText="1"/>
    </xf>
    <xf numFmtId="0" fontId="29" fillId="9" borderId="8"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38" fillId="8" borderId="8" xfId="4" applyFont="1" applyFill="1" applyBorder="1" applyAlignment="1">
      <alignment horizontal="left" vertical="center" wrapText="1"/>
    </xf>
    <xf numFmtId="2" fontId="38" fillId="8" borderId="7" xfId="4" applyNumberFormat="1" applyFont="1" applyFill="1" applyBorder="1" applyAlignment="1">
      <alignment horizontal="center" vertical="center" wrapText="1"/>
    </xf>
    <xf numFmtId="2" fontId="38" fillId="8" borderId="9" xfId="4" applyNumberFormat="1" applyFont="1" applyFill="1" applyBorder="1" applyAlignment="1">
      <alignment horizontal="center" vertical="center" wrapText="1"/>
    </xf>
    <xf numFmtId="0" fontId="33" fillId="9" borderId="11" xfId="0" applyFont="1" applyFill="1" applyBorder="1" applyAlignment="1">
      <alignment horizontal="center" vertical="center" wrapText="1"/>
    </xf>
    <xf numFmtId="0" fontId="18" fillId="8" borderId="29" xfId="0" applyFont="1" applyFill="1" applyBorder="1" applyAlignment="1">
      <alignment horizontal="center" vertical="center" wrapText="1"/>
    </xf>
    <xf numFmtId="0" fontId="18" fillId="8" borderId="31" xfId="0" applyFont="1" applyFill="1" applyBorder="1" applyAlignment="1">
      <alignment horizontal="center" vertical="center" wrapText="1"/>
    </xf>
    <xf numFmtId="0" fontId="18" fillId="8" borderId="35" xfId="0" applyFont="1" applyFill="1" applyBorder="1" applyAlignment="1">
      <alignment horizontal="center" vertical="center" wrapText="1"/>
    </xf>
    <xf numFmtId="0" fontId="18" fillId="8" borderId="32" xfId="0" applyFont="1" applyFill="1" applyBorder="1" applyAlignment="1">
      <alignment horizontal="center" vertical="center" wrapText="1"/>
    </xf>
    <xf numFmtId="0" fontId="10" fillId="6" borderId="0" xfId="4" applyFont="1" applyFill="1" applyAlignment="1">
      <alignment horizontal="left" vertical="center" wrapText="1"/>
    </xf>
    <xf numFmtId="0" fontId="10" fillId="6" borderId="10" xfId="4" applyFont="1" applyFill="1" applyBorder="1" applyAlignment="1">
      <alignment horizontal="left" vertical="center" wrapText="1"/>
    </xf>
    <xf numFmtId="0" fontId="45" fillId="6" borderId="16" xfId="4" applyFont="1" applyFill="1" applyBorder="1" applyAlignment="1">
      <alignment horizontal="left" wrapText="1"/>
    </xf>
    <xf numFmtId="0" fontId="38" fillId="8" borderId="7" xfId="4" applyFont="1" applyFill="1" applyBorder="1" applyAlignment="1">
      <alignment horizontal="center" vertical="center" wrapText="1"/>
    </xf>
    <xf numFmtId="0" fontId="38" fillId="8" borderId="9" xfId="4" applyFont="1" applyFill="1" applyBorder="1" applyAlignment="1">
      <alignment horizontal="center" vertical="center" wrapText="1"/>
    </xf>
    <xf numFmtId="2" fontId="38" fillId="8" borderId="38" xfId="4" applyNumberFormat="1" applyFont="1" applyFill="1" applyBorder="1" applyAlignment="1">
      <alignment horizontal="center" vertical="center" wrapText="1"/>
    </xf>
    <xf numFmtId="2" fontId="38" fillId="8" borderId="22" xfId="4" applyNumberFormat="1" applyFont="1" applyFill="1" applyBorder="1" applyAlignment="1">
      <alignment horizontal="center" vertical="center" wrapText="1"/>
    </xf>
    <xf numFmtId="2" fontId="38" fillId="8" borderId="39" xfId="4" applyNumberFormat="1" applyFont="1" applyFill="1" applyBorder="1" applyAlignment="1">
      <alignment horizontal="center" vertical="center" wrapText="1"/>
    </xf>
    <xf numFmtId="0" fontId="44" fillId="9" borderId="11" xfId="0" applyFont="1" applyFill="1" applyBorder="1" applyAlignment="1">
      <alignment horizontal="center" vertical="center" wrapText="1"/>
    </xf>
    <xf numFmtId="2" fontId="38" fillId="8" borderId="11" xfId="4" applyNumberFormat="1" applyFont="1" applyFill="1" applyBorder="1" applyAlignment="1">
      <alignment horizontal="center" vertical="center" wrapText="1"/>
    </xf>
    <xf numFmtId="0" fontId="24" fillId="6" borderId="10" xfId="4" applyFont="1" applyFill="1" applyBorder="1" applyAlignment="1">
      <alignment horizontal="left" vertical="center" wrapText="1"/>
    </xf>
    <xf numFmtId="1" fontId="40" fillId="8" borderId="11" xfId="4" applyNumberFormat="1" applyFont="1" applyFill="1" applyBorder="1" applyAlignment="1">
      <alignment horizontal="center" vertical="center" wrapText="1"/>
    </xf>
    <xf numFmtId="0" fontId="28" fillId="12" borderId="36" xfId="0"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28" fillId="12" borderId="27" xfId="0" applyFont="1" applyFill="1" applyBorder="1" applyAlignment="1">
      <alignment horizontal="center" vertical="center" wrapText="1"/>
    </xf>
  </cellXfs>
  <cellStyles count="7">
    <cellStyle name="Bilješka" xfId="3" builtinId="10"/>
    <cellStyle name="Dobro" xfId="1" builtinId="26"/>
    <cellStyle name="Hiperveza" xfId="5" builtinId="8"/>
    <cellStyle name="Loše" xfId="2" builtinId="27"/>
    <cellStyle name="Normal_HERA_Upit_ED_DP_unprotect" xfId="4" xr:uid="{00000000-0005-0000-0000-000004000000}"/>
    <cellStyle name="Normalno" xfId="0" builtinId="0"/>
    <cellStyle name="Postotak" xfId="6" builtinId="5"/>
  </cellStyles>
  <dxfs count="1">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I23"/>
  <sheetViews>
    <sheetView tabSelected="1" zoomScale="115" zoomScaleNormal="115" workbookViewId="0">
      <selection activeCell="N17" sqref="N17"/>
    </sheetView>
  </sheetViews>
  <sheetFormatPr defaultColWidth="9.140625" defaultRowHeight="12.75" x14ac:dyDescent="0.25"/>
  <cols>
    <col min="1" max="1" width="1.5703125" style="12" customWidth="1"/>
    <col min="2" max="2" width="3.42578125" style="12" customWidth="1"/>
    <col min="3" max="3" width="47.5703125" style="12" customWidth="1"/>
    <col min="4" max="4" width="6.7109375" style="12" customWidth="1"/>
    <col min="5" max="5" width="15.140625" style="12" customWidth="1"/>
    <col min="6" max="6" width="14" style="12" customWidth="1"/>
    <col min="7" max="7" width="14.85546875" style="12" customWidth="1"/>
    <col min="8" max="8" width="2.28515625" style="12" customWidth="1"/>
    <col min="9" max="9" width="1.7109375" style="12" customWidth="1"/>
    <col min="10" max="16384" width="9.140625" style="12"/>
  </cols>
  <sheetData>
    <row r="1" spans="1:8" s="2" customFormat="1" ht="20.25" customHeight="1" x14ac:dyDescent="0.25">
      <c r="A1" s="1"/>
      <c r="B1" s="157" t="s">
        <v>0</v>
      </c>
      <c r="C1" s="158"/>
      <c r="D1" s="159" t="s">
        <v>331</v>
      </c>
      <c r="E1" s="159"/>
      <c r="F1" s="159"/>
      <c r="G1" s="159"/>
      <c r="H1" s="160"/>
    </row>
    <row r="2" spans="1:8" s="2" customFormat="1" ht="12" customHeight="1" x14ac:dyDescent="0.25">
      <c r="A2" s="3"/>
      <c r="B2" s="4"/>
      <c r="C2" s="4"/>
      <c r="D2" s="4"/>
      <c r="E2" s="161"/>
      <c r="F2" s="161"/>
      <c r="G2" s="161"/>
      <c r="H2" s="5"/>
    </row>
    <row r="3" spans="1:8" s="2" customFormat="1" ht="37.5" customHeight="1" x14ac:dyDescent="0.25">
      <c r="A3" s="3"/>
      <c r="B3" s="162" t="s">
        <v>1</v>
      </c>
      <c r="C3" s="162"/>
      <c r="D3" s="6"/>
      <c r="E3" s="161"/>
      <c r="F3" s="161"/>
      <c r="G3" s="161"/>
      <c r="H3" s="7"/>
    </row>
    <row r="4" spans="1:8" s="2" customFormat="1" ht="33" customHeight="1" x14ac:dyDescent="0.25">
      <c r="A4" s="8"/>
      <c r="B4" s="9" t="s">
        <v>2</v>
      </c>
      <c r="C4" s="9" t="s">
        <v>3</v>
      </c>
      <c r="D4" s="140" t="s">
        <v>314</v>
      </c>
      <c r="E4" s="163"/>
      <c r="F4" s="163"/>
      <c r="G4" s="141"/>
      <c r="H4" s="10"/>
    </row>
    <row r="5" spans="1:8" s="2" customFormat="1" ht="3.75" customHeight="1" x14ac:dyDescent="0.25">
      <c r="A5" s="8"/>
      <c r="B5" s="9"/>
      <c r="C5" s="9"/>
      <c r="D5" s="9"/>
      <c r="E5" s="9"/>
      <c r="F5" s="9"/>
      <c r="G5" s="9"/>
      <c r="H5" s="10"/>
    </row>
    <row r="6" spans="1:8" s="2" customFormat="1" ht="26.25" customHeight="1" x14ac:dyDescent="0.25">
      <c r="A6" s="8"/>
      <c r="B6" s="9" t="s">
        <v>4</v>
      </c>
      <c r="C6" s="9" t="s">
        <v>5</v>
      </c>
      <c r="D6" s="9"/>
      <c r="E6" s="76"/>
      <c r="F6" s="142" t="s">
        <v>315</v>
      </c>
      <c r="G6" s="142"/>
      <c r="H6" s="10"/>
    </row>
    <row r="7" spans="1:8" s="2" customFormat="1" ht="3.75" customHeight="1" x14ac:dyDescent="0.25">
      <c r="A7" s="8"/>
      <c r="B7" s="145"/>
      <c r="C7" s="146"/>
      <c r="D7" s="146"/>
      <c r="E7" s="146"/>
      <c r="F7" s="146"/>
      <c r="G7" s="146"/>
      <c r="H7" s="10"/>
    </row>
    <row r="8" spans="1:8" s="2" customFormat="1" ht="24" customHeight="1" x14ac:dyDescent="0.25">
      <c r="A8" s="8"/>
      <c r="B8" s="9" t="s">
        <v>6</v>
      </c>
      <c r="C8" s="9" t="s">
        <v>7</v>
      </c>
      <c r="D8" s="11"/>
      <c r="E8" s="11"/>
      <c r="F8" s="142" t="s">
        <v>316</v>
      </c>
      <c r="G8" s="143"/>
      <c r="H8" s="10"/>
    </row>
    <row r="9" spans="1:8" s="2" customFormat="1" ht="24" customHeight="1" x14ac:dyDescent="0.25">
      <c r="A9" s="8"/>
      <c r="B9" s="9" t="s">
        <v>8</v>
      </c>
      <c r="C9" s="9" t="s">
        <v>9</v>
      </c>
      <c r="D9" s="11"/>
      <c r="E9" s="11"/>
      <c r="F9" s="140" t="s">
        <v>317</v>
      </c>
      <c r="G9" s="141"/>
      <c r="H9" s="10"/>
    </row>
    <row r="10" spans="1:8" s="2" customFormat="1" ht="24" customHeight="1" x14ac:dyDescent="0.25">
      <c r="A10" s="8"/>
      <c r="B10" s="9" t="s">
        <v>10</v>
      </c>
      <c r="C10" s="9" t="s">
        <v>11</v>
      </c>
      <c r="D10" s="11"/>
      <c r="E10" s="11"/>
      <c r="F10" s="142" t="s">
        <v>318</v>
      </c>
      <c r="G10" s="143"/>
      <c r="H10" s="10"/>
    </row>
    <row r="11" spans="1:8" s="2" customFormat="1" ht="3.75" customHeight="1" x14ac:dyDescent="0.25">
      <c r="A11" s="8"/>
      <c r="B11" s="9"/>
      <c r="C11" s="9"/>
      <c r="D11" s="9"/>
      <c r="E11" s="9"/>
      <c r="F11" s="9"/>
      <c r="G11" s="9"/>
      <c r="H11" s="10"/>
    </row>
    <row r="12" spans="1:8" s="2" customFormat="1" ht="3.75" customHeight="1" x14ac:dyDescent="0.25">
      <c r="A12" s="8"/>
      <c r="B12" s="9"/>
      <c r="C12" s="9"/>
      <c r="D12" s="9"/>
      <c r="E12" s="9"/>
      <c r="F12" s="9"/>
      <c r="G12" s="9"/>
      <c r="H12" s="10"/>
    </row>
    <row r="13" spans="1:8" s="2" customFormat="1" ht="3.75" customHeight="1" x14ac:dyDescent="0.25">
      <c r="A13" s="8"/>
      <c r="B13" s="9"/>
      <c r="C13" s="9"/>
      <c r="D13" s="9"/>
      <c r="E13" s="9"/>
      <c r="F13" s="9"/>
      <c r="G13" s="9"/>
      <c r="H13" s="10"/>
    </row>
    <row r="14" spans="1:8" ht="45" customHeight="1" x14ac:dyDescent="0.25">
      <c r="A14" s="152" t="s">
        <v>14</v>
      </c>
      <c r="B14" s="153"/>
      <c r="C14" s="153"/>
      <c r="D14" s="153"/>
      <c r="E14" s="153"/>
      <c r="F14" s="153"/>
      <c r="G14" s="153"/>
      <c r="H14" s="154"/>
    </row>
    <row r="15" spans="1:8" ht="35.1" customHeight="1" x14ac:dyDescent="0.25">
      <c r="A15" s="147" t="s">
        <v>15</v>
      </c>
      <c r="B15" s="148"/>
      <c r="C15" s="155" t="s">
        <v>45</v>
      </c>
      <c r="D15" s="155"/>
      <c r="E15" s="155"/>
      <c r="F15" s="155"/>
      <c r="G15" s="155"/>
      <c r="H15" s="156"/>
    </row>
    <row r="16" spans="1:8" ht="35.1" customHeight="1" x14ac:dyDescent="0.25">
      <c r="A16" s="147" t="s">
        <v>16</v>
      </c>
      <c r="B16" s="148"/>
      <c r="C16" s="149" t="s">
        <v>61</v>
      </c>
      <c r="D16" s="150"/>
      <c r="E16" s="150"/>
      <c r="F16" s="150"/>
      <c r="G16" s="150"/>
      <c r="H16" s="151"/>
    </row>
    <row r="17" spans="1:9" ht="35.1" customHeight="1" x14ac:dyDescent="0.25">
      <c r="A17" s="147" t="s">
        <v>17</v>
      </c>
      <c r="B17" s="148"/>
      <c r="C17" s="149" t="s">
        <v>57</v>
      </c>
      <c r="D17" s="150"/>
      <c r="E17" s="150"/>
      <c r="F17" s="150"/>
      <c r="G17" s="150"/>
      <c r="H17" s="151"/>
    </row>
    <row r="18" spans="1:9" ht="45" customHeight="1" x14ac:dyDescent="0.25">
      <c r="A18" s="13"/>
      <c r="B18" s="14"/>
      <c r="C18" s="14"/>
      <c r="E18" s="15"/>
      <c r="F18" s="14"/>
      <c r="G18" s="14"/>
      <c r="H18" s="16"/>
    </row>
    <row r="19" spans="1:9" ht="16.5" customHeight="1" x14ac:dyDescent="0.25">
      <c r="A19" s="13"/>
      <c r="B19" s="14"/>
      <c r="C19" s="14"/>
      <c r="D19" s="15" t="s">
        <v>18</v>
      </c>
      <c r="E19" s="15"/>
      <c r="F19" s="14"/>
      <c r="G19" s="14"/>
      <c r="H19" s="16"/>
    </row>
    <row r="20" spans="1:9" ht="42" customHeight="1" x14ac:dyDescent="0.2">
      <c r="A20" s="17"/>
      <c r="B20" s="14"/>
      <c r="C20" s="14"/>
      <c r="D20" s="14"/>
      <c r="E20" s="144" t="s">
        <v>19</v>
      </c>
      <c r="F20" s="144"/>
      <c r="G20" s="144"/>
      <c r="H20" s="18"/>
      <c r="I20" s="19"/>
    </row>
    <row r="21" spans="1:9" ht="36" customHeight="1" x14ac:dyDescent="0.2">
      <c r="A21" s="13"/>
      <c r="B21" s="20" t="s">
        <v>764</v>
      </c>
      <c r="C21" s="20"/>
      <c r="D21" s="14"/>
      <c r="E21" s="21"/>
      <c r="F21" s="22" t="s">
        <v>320</v>
      </c>
      <c r="G21" s="22"/>
      <c r="H21" s="16"/>
      <c r="I21" s="23"/>
    </row>
    <row r="22" spans="1:9" x14ac:dyDescent="0.25">
      <c r="A22" s="13"/>
      <c r="B22" s="14"/>
      <c r="C22" s="14"/>
      <c r="D22" s="14"/>
      <c r="E22" s="14"/>
      <c r="F22" s="14"/>
      <c r="G22" s="14"/>
      <c r="H22" s="16"/>
    </row>
    <row r="23" spans="1:9" ht="45" customHeight="1" thickBot="1" x14ac:dyDescent="0.3">
      <c r="A23" s="24"/>
      <c r="B23" s="25"/>
      <c r="C23" s="25"/>
      <c r="D23" s="25"/>
      <c r="E23" s="25"/>
      <c r="F23" s="25"/>
      <c r="G23" s="25"/>
      <c r="H23" s="26"/>
    </row>
  </sheetData>
  <mergeCells count="18">
    <mergeCell ref="F6:G6"/>
    <mergeCell ref="F8:G8"/>
    <mergeCell ref="B1:C1"/>
    <mergeCell ref="D1:H1"/>
    <mergeCell ref="E2:G3"/>
    <mergeCell ref="B3:C3"/>
    <mergeCell ref="D4:G4"/>
    <mergeCell ref="F9:G9"/>
    <mergeCell ref="F10:G10"/>
    <mergeCell ref="E20:G20"/>
    <mergeCell ref="B7:G7"/>
    <mergeCell ref="A17:B17"/>
    <mergeCell ref="C17:H17"/>
    <mergeCell ref="A14:H14"/>
    <mergeCell ref="A15:B15"/>
    <mergeCell ref="C15:H15"/>
    <mergeCell ref="A16:B16"/>
    <mergeCell ref="C16:H16"/>
  </mergeCells>
  <pageMargins left="0.23622047244094491" right="0.23622047244094491" top="0.74803149606299213" bottom="0.74803149606299213" header="0.31496062992125984" footer="0.31496062992125984"/>
  <pageSetup paperSize="9" scale="92" fitToHeight="0" orientation="portrait" r:id="rId1"/>
  <headerFooter>
    <oddFooter>&amp;L&amp;"Arial,Uobičajeno"Godišnje izvješće o kvaliteti opskrbe plinom-2023.&amp;R&amp;"Arial,Uobičajeno"PRILOG I</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AB245"/>
  <sheetViews>
    <sheetView topLeftCell="A217" zoomScaleNormal="100" workbookViewId="0">
      <selection activeCell="Q241" sqref="Q241"/>
    </sheetView>
  </sheetViews>
  <sheetFormatPr defaultRowHeight="15" x14ac:dyDescent="0.25"/>
  <cols>
    <col min="1" max="1" width="1.28515625" customWidth="1"/>
    <col min="2" max="2" width="4.140625" customWidth="1"/>
    <col min="3" max="3" width="7.42578125" customWidth="1"/>
    <col min="4" max="4" width="34" customWidth="1"/>
    <col min="5" max="5" width="18.5703125" customWidth="1"/>
    <col min="6" max="6" width="12.85546875" customWidth="1"/>
    <col min="7" max="7" width="13.28515625" customWidth="1"/>
    <col min="8" max="8" width="12.140625" customWidth="1"/>
    <col min="9" max="9" width="12.5703125" customWidth="1"/>
    <col min="10" max="11" width="13.28515625" customWidth="1"/>
    <col min="12" max="13" width="15.140625" customWidth="1"/>
    <col min="14" max="14" width="3.28515625" customWidth="1"/>
    <col min="15" max="15" width="2.7109375" customWidth="1"/>
    <col min="17" max="17" width="9.140625" customWidth="1"/>
    <col min="18" max="18" width="9.140625" hidden="1" customWidth="1"/>
    <col min="19" max="19" width="9.140625" customWidth="1"/>
    <col min="20" max="20" width="15.7109375" bestFit="1" customWidth="1"/>
    <col min="21" max="21" width="11" bestFit="1" customWidth="1"/>
    <col min="23" max="23" width="11.5703125" style="131" bestFit="1" customWidth="1"/>
    <col min="24" max="24" width="0" hidden="1" customWidth="1"/>
    <col min="26" max="26" width="10.140625" customWidth="1"/>
    <col min="28" max="28" width="10.140625" customWidth="1"/>
  </cols>
  <sheetData>
    <row r="1" spans="1:23" s="27" customFormat="1" ht="21" customHeight="1" x14ac:dyDescent="0.25">
      <c r="A1" s="201" t="s">
        <v>106</v>
      </c>
      <c r="B1" s="202"/>
      <c r="C1" s="202"/>
      <c r="D1" s="202"/>
      <c r="E1" s="202"/>
      <c r="F1" s="202"/>
      <c r="G1" s="202"/>
      <c r="H1" s="202"/>
      <c r="I1" s="202"/>
      <c r="J1" s="202"/>
      <c r="K1" s="202"/>
      <c r="L1" s="85"/>
      <c r="M1" s="85"/>
      <c r="N1" s="86"/>
      <c r="W1" s="131"/>
    </row>
    <row r="2" spans="1:23" s="27" customFormat="1" ht="21" customHeight="1" x14ac:dyDescent="0.25">
      <c r="A2" s="87"/>
      <c r="B2" s="190" t="s">
        <v>122</v>
      </c>
      <c r="C2" s="190"/>
      <c r="D2" s="190"/>
      <c r="E2" s="190"/>
      <c r="F2" s="190"/>
      <c r="G2" s="190"/>
      <c r="H2" s="190"/>
      <c r="I2" s="190"/>
      <c r="J2" s="190"/>
      <c r="K2" s="190"/>
      <c r="L2" s="190"/>
      <c r="M2" s="190"/>
      <c r="N2" s="88"/>
      <c r="W2" s="131"/>
    </row>
    <row r="3" spans="1:23" s="27" customFormat="1" ht="6.75" customHeight="1" x14ac:dyDescent="0.25">
      <c r="A3" s="87"/>
      <c r="B3" s="74"/>
      <c r="C3" s="74"/>
      <c r="D3" s="74"/>
      <c r="E3" s="74"/>
      <c r="F3" s="74"/>
      <c r="G3" s="74"/>
      <c r="H3" s="74"/>
      <c r="I3" s="74"/>
      <c r="J3" s="74"/>
      <c r="K3" s="74"/>
      <c r="L3" s="39"/>
      <c r="M3" s="39"/>
      <c r="N3" s="88"/>
      <c r="W3" s="131"/>
    </row>
    <row r="4" spans="1:23" s="27" customFormat="1" ht="21" customHeight="1" x14ac:dyDescent="0.25">
      <c r="A4" s="87"/>
      <c r="B4" s="74"/>
      <c r="C4" s="205" t="s">
        <v>125</v>
      </c>
      <c r="D4" s="205"/>
      <c r="E4" s="205"/>
      <c r="F4" s="205"/>
      <c r="G4" s="205"/>
      <c r="H4" s="205"/>
      <c r="I4" s="205"/>
      <c r="J4" s="205"/>
      <c r="K4" s="205"/>
      <c r="L4" s="205"/>
      <c r="M4" s="205"/>
      <c r="N4" s="88"/>
      <c r="W4" s="131"/>
    </row>
    <row r="5" spans="1:23" s="27" customFormat="1" ht="75.75" customHeight="1" x14ac:dyDescent="0.25">
      <c r="A5" s="87"/>
      <c r="B5" s="74"/>
      <c r="C5" s="203" t="s">
        <v>319</v>
      </c>
      <c r="D5" s="204"/>
      <c r="E5" s="204"/>
      <c r="F5" s="204"/>
      <c r="G5" s="204"/>
      <c r="H5" s="204"/>
      <c r="I5" s="204"/>
      <c r="J5" s="204"/>
      <c r="K5" s="204"/>
      <c r="L5" s="204"/>
      <c r="M5" s="204"/>
      <c r="N5" s="88"/>
      <c r="W5" s="131"/>
    </row>
    <row r="6" spans="1:23" s="27" customFormat="1" ht="75.75" customHeight="1" x14ac:dyDescent="0.25">
      <c r="A6" s="87"/>
      <c r="B6" s="74"/>
      <c r="C6" s="203" t="s">
        <v>123</v>
      </c>
      <c r="D6" s="204"/>
      <c r="E6" s="204"/>
      <c r="F6" s="204"/>
      <c r="G6" s="204"/>
      <c r="H6" s="204"/>
      <c r="I6" s="204"/>
      <c r="J6" s="204"/>
      <c r="K6" s="204"/>
      <c r="L6" s="204"/>
      <c r="M6" s="204"/>
      <c r="N6" s="88"/>
      <c r="W6" s="131"/>
    </row>
    <row r="7" spans="1:23" s="27" customFormat="1" ht="75.75" customHeight="1" x14ac:dyDescent="0.25">
      <c r="A7" s="87"/>
      <c r="B7" s="74"/>
      <c r="C7" s="203" t="s">
        <v>645</v>
      </c>
      <c r="D7" s="204"/>
      <c r="E7" s="204"/>
      <c r="F7" s="204"/>
      <c r="G7" s="204"/>
      <c r="H7" s="204"/>
      <c r="I7" s="204"/>
      <c r="J7" s="204"/>
      <c r="K7" s="204"/>
      <c r="L7" s="204"/>
      <c r="M7" s="204"/>
      <c r="N7" s="88"/>
      <c r="W7" s="131"/>
    </row>
    <row r="8" spans="1:23" s="27" customFormat="1" ht="6.75" customHeight="1" x14ac:dyDescent="0.25">
      <c r="A8" s="87"/>
      <c r="B8" s="74"/>
      <c r="C8" s="74"/>
      <c r="D8" s="74"/>
      <c r="E8" s="74"/>
      <c r="F8" s="74"/>
      <c r="G8" s="74"/>
      <c r="H8" s="74"/>
      <c r="I8" s="74"/>
      <c r="J8" s="74"/>
      <c r="K8" s="74"/>
      <c r="L8" s="39"/>
      <c r="M8" s="39"/>
      <c r="N8" s="88"/>
      <c r="W8" s="131"/>
    </row>
    <row r="9" spans="1:23" s="27" customFormat="1" ht="21" customHeight="1" x14ac:dyDescent="0.25">
      <c r="A9" s="87"/>
      <c r="B9" s="74"/>
      <c r="C9" s="205" t="s">
        <v>126</v>
      </c>
      <c r="D9" s="205"/>
      <c r="E9" s="205"/>
      <c r="F9" s="205"/>
      <c r="G9" s="205"/>
      <c r="H9" s="205"/>
      <c r="I9" s="205"/>
      <c r="J9" s="205"/>
      <c r="K9" s="205"/>
      <c r="L9" s="205"/>
      <c r="M9" s="205"/>
      <c r="N9" s="88"/>
      <c r="W9" s="131"/>
    </row>
    <row r="10" spans="1:23" s="27" customFormat="1" ht="75.75" customHeight="1" x14ac:dyDescent="0.25">
      <c r="A10" s="87"/>
      <c r="B10" s="74"/>
      <c r="C10" s="203" t="s">
        <v>763</v>
      </c>
      <c r="D10" s="204"/>
      <c r="E10" s="204"/>
      <c r="F10" s="204"/>
      <c r="G10" s="204"/>
      <c r="H10" s="204"/>
      <c r="I10" s="204"/>
      <c r="J10" s="204"/>
      <c r="K10" s="204"/>
      <c r="L10" s="204"/>
      <c r="M10" s="204"/>
      <c r="N10" s="88"/>
      <c r="U10" s="139"/>
      <c r="W10" s="131"/>
    </row>
    <row r="11" spans="1:23" s="27" customFormat="1" ht="75.75" customHeight="1" x14ac:dyDescent="0.25">
      <c r="A11" s="87"/>
      <c r="B11" s="74"/>
      <c r="C11" s="203" t="s">
        <v>644</v>
      </c>
      <c r="D11" s="204"/>
      <c r="E11" s="204"/>
      <c r="F11" s="204"/>
      <c r="G11" s="204"/>
      <c r="H11" s="204"/>
      <c r="I11" s="204"/>
      <c r="J11" s="204"/>
      <c r="K11" s="204"/>
      <c r="L11" s="204"/>
      <c r="M11" s="204"/>
      <c r="N11" s="88"/>
      <c r="U11" s="139"/>
      <c r="W11" s="131"/>
    </row>
    <row r="12" spans="1:23" s="27" customFormat="1" ht="75.75" customHeight="1" x14ac:dyDescent="0.25">
      <c r="A12" s="87"/>
      <c r="B12" s="74"/>
      <c r="C12" s="203" t="s">
        <v>634</v>
      </c>
      <c r="D12" s="204"/>
      <c r="E12" s="204"/>
      <c r="F12" s="204"/>
      <c r="G12" s="204"/>
      <c r="H12" s="204"/>
      <c r="I12" s="204"/>
      <c r="J12" s="204"/>
      <c r="K12" s="204"/>
      <c r="L12" s="204"/>
      <c r="M12" s="204"/>
      <c r="N12" s="88"/>
      <c r="U12" s="139"/>
      <c r="W12" s="131"/>
    </row>
    <row r="13" spans="1:23" s="27" customFormat="1" ht="6.75" customHeight="1" x14ac:dyDescent="0.25">
      <c r="A13" s="87"/>
      <c r="B13" s="74"/>
      <c r="C13" s="74"/>
      <c r="D13" s="74"/>
      <c r="E13" s="74"/>
      <c r="F13" s="74"/>
      <c r="G13" s="74"/>
      <c r="H13" s="74"/>
      <c r="I13" s="74"/>
      <c r="J13" s="74"/>
      <c r="K13" s="74"/>
      <c r="L13" s="39"/>
      <c r="M13" s="39"/>
      <c r="N13" s="88"/>
      <c r="W13" s="131"/>
    </row>
    <row r="14" spans="1:23" s="27" customFormat="1" ht="21" customHeight="1" x14ac:dyDescent="0.25">
      <c r="A14" s="87"/>
      <c r="B14" s="74"/>
      <c r="C14" s="205" t="s">
        <v>148</v>
      </c>
      <c r="D14" s="205"/>
      <c r="E14" s="205"/>
      <c r="F14" s="205"/>
      <c r="G14" s="205"/>
      <c r="H14" s="205"/>
      <c r="I14" s="205"/>
      <c r="J14" s="205"/>
      <c r="K14" s="205"/>
      <c r="L14" s="205"/>
      <c r="M14" s="205"/>
      <c r="N14" s="88"/>
      <c r="W14" s="131"/>
    </row>
    <row r="15" spans="1:23" s="27" customFormat="1" ht="75.75" customHeight="1" x14ac:dyDescent="0.25">
      <c r="A15" s="87"/>
      <c r="B15" s="74"/>
      <c r="C15" s="203" t="s">
        <v>285</v>
      </c>
      <c r="D15" s="204"/>
      <c r="E15" s="204"/>
      <c r="F15" s="204"/>
      <c r="G15" s="204"/>
      <c r="H15" s="204"/>
      <c r="I15" s="204"/>
      <c r="J15" s="204"/>
      <c r="K15" s="204"/>
      <c r="L15" s="204"/>
      <c r="M15" s="204"/>
      <c r="N15" s="88"/>
      <c r="W15" s="131"/>
    </row>
    <row r="16" spans="1:23" s="27" customFormat="1" ht="75.75" customHeight="1" x14ac:dyDescent="0.25">
      <c r="A16" s="87"/>
      <c r="B16" s="74"/>
      <c r="C16" s="203" t="s">
        <v>284</v>
      </c>
      <c r="D16" s="204"/>
      <c r="E16" s="204"/>
      <c r="F16" s="204"/>
      <c r="G16" s="204"/>
      <c r="H16" s="204"/>
      <c r="I16" s="204"/>
      <c r="J16" s="204"/>
      <c r="K16" s="204"/>
      <c r="L16" s="204"/>
      <c r="M16" s="204"/>
      <c r="N16" s="88"/>
      <c r="W16" s="131"/>
    </row>
    <row r="17" spans="1:23" s="27" customFormat="1" ht="75.75" customHeight="1" x14ac:dyDescent="0.25">
      <c r="A17" s="87"/>
      <c r="B17" s="74"/>
      <c r="C17" s="203" t="s">
        <v>635</v>
      </c>
      <c r="D17" s="204"/>
      <c r="E17" s="204"/>
      <c r="F17" s="204"/>
      <c r="G17" s="204"/>
      <c r="H17" s="204"/>
      <c r="I17" s="204"/>
      <c r="J17" s="204"/>
      <c r="K17" s="204"/>
      <c r="L17" s="204"/>
      <c r="M17" s="204"/>
      <c r="N17" s="88"/>
      <c r="W17" s="131"/>
    </row>
    <row r="18" spans="1:23" s="27" customFormat="1" ht="21" customHeight="1" x14ac:dyDescent="0.25">
      <c r="A18" s="87"/>
      <c r="B18" s="74"/>
      <c r="C18" s="205" t="s">
        <v>149</v>
      </c>
      <c r="D18" s="205"/>
      <c r="E18" s="205"/>
      <c r="F18" s="205"/>
      <c r="G18" s="205"/>
      <c r="H18" s="205"/>
      <c r="I18" s="205"/>
      <c r="J18" s="205"/>
      <c r="K18" s="205"/>
      <c r="L18" s="205"/>
      <c r="M18" s="205"/>
      <c r="N18" s="88"/>
      <c r="W18" s="131"/>
    </row>
    <row r="19" spans="1:23" s="27" customFormat="1" ht="75.75" customHeight="1" x14ac:dyDescent="0.25">
      <c r="A19" s="87"/>
      <c r="B19" s="74"/>
      <c r="C19" s="203" t="s">
        <v>643</v>
      </c>
      <c r="D19" s="204"/>
      <c r="E19" s="204"/>
      <c r="F19" s="204"/>
      <c r="G19" s="204"/>
      <c r="H19" s="204"/>
      <c r="I19" s="204"/>
      <c r="J19" s="204"/>
      <c r="K19" s="204"/>
      <c r="L19" s="204"/>
      <c r="M19" s="204"/>
      <c r="N19" s="88"/>
      <c r="W19" s="131"/>
    </row>
    <row r="20" spans="1:23" s="27" customFormat="1" ht="75.75" customHeight="1" x14ac:dyDescent="0.25">
      <c r="A20" s="87"/>
      <c r="B20" s="74"/>
      <c r="C20" s="206" t="s">
        <v>642</v>
      </c>
      <c r="D20" s="204"/>
      <c r="E20" s="204"/>
      <c r="F20" s="204"/>
      <c r="G20" s="204"/>
      <c r="H20" s="204"/>
      <c r="I20" s="204"/>
      <c r="J20" s="204"/>
      <c r="K20" s="204"/>
      <c r="L20" s="204"/>
      <c r="M20" s="204"/>
      <c r="N20" s="88"/>
      <c r="W20" s="131"/>
    </row>
    <row r="21" spans="1:23" s="27" customFormat="1" ht="75.75" customHeight="1" x14ac:dyDescent="0.25">
      <c r="A21" s="87"/>
      <c r="B21" s="74"/>
      <c r="C21" s="203" t="s">
        <v>636</v>
      </c>
      <c r="D21" s="204"/>
      <c r="E21" s="204"/>
      <c r="F21" s="204"/>
      <c r="G21" s="204"/>
      <c r="H21" s="204"/>
      <c r="I21" s="204"/>
      <c r="J21" s="204"/>
      <c r="K21" s="204"/>
      <c r="L21" s="204"/>
      <c r="M21" s="204"/>
      <c r="N21" s="88"/>
      <c r="W21" s="131"/>
    </row>
    <row r="22" spans="1:23" s="27" customFormat="1" ht="6.75" customHeight="1" x14ac:dyDescent="0.25">
      <c r="A22" s="87"/>
      <c r="B22" s="74"/>
      <c r="C22" s="74"/>
      <c r="D22" s="74"/>
      <c r="E22" s="74"/>
      <c r="F22" s="74"/>
      <c r="G22" s="74"/>
      <c r="H22" s="74"/>
      <c r="I22" s="74"/>
      <c r="J22" s="74"/>
      <c r="K22" s="74"/>
      <c r="L22" s="39"/>
      <c r="M22" s="39"/>
      <c r="N22" s="88"/>
      <c r="W22" s="131"/>
    </row>
    <row r="23" spans="1:23" s="27" customFormat="1" ht="21" customHeight="1" x14ac:dyDescent="0.25">
      <c r="A23" s="87"/>
      <c r="B23" s="190" t="s">
        <v>137</v>
      </c>
      <c r="C23" s="190"/>
      <c r="D23" s="190"/>
      <c r="E23" s="190"/>
      <c r="F23" s="190"/>
      <c r="G23" s="190"/>
      <c r="H23" s="190"/>
      <c r="I23" s="190"/>
      <c r="J23" s="190"/>
      <c r="K23" s="190"/>
      <c r="L23" s="190"/>
      <c r="M23" s="190"/>
      <c r="N23" s="88"/>
      <c r="W23" s="131"/>
    </row>
    <row r="24" spans="1:23" s="27" customFormat="1" ht="13.5" customHeight="1" x14ac:dyDescent="0.25">
      <c r="A24" s="87"/>
      <c r="B24" s="74"/>
      <c r="C24" s="210" t="s">
        <v>116</v>
      </c>
      <c r="D24" s="210"/>
      <c r="E24" s="210"/>
      <c r="F24" s="210"/>
      <c r="G24" s="74"/>
      <c r="H24" s="74"/>
      <c r="I24" s="74"/>
      <c r="J24" s="74"/>
      <c r="K24" s="74"/>
      <c r="L24" s="74"/>
      <c r="M24" s="74"/>
      <c r="N24" s="88"/>
      <c r="W24" s="131"/>
    </row>
    <row r="25" spans="1:23" s="27" customFormat="1" ht="11.25" customHeight="1" x14ac:dyDescent="0.25">
      <c r="A25" s="87"/>
      <c r="B25" s="74"/>
      <c r="C25" s="214"/>
      <c r="D25" s="214"/>
      <c r="E25" s="214"/>
      <c r="F25" s="214"/>
      <c r="G25" s="214"/>
      <c r="H25" s="214"/>
      <c r="I25" s="214"/>
      <c r="J25" s="214"/>
      <c r="K25" s="214"/>
      <c r="L25" s="214"/>
      <c r="M25" s="214"/>
      <c r="N25" s="88"/>
      <c r="W25" s="131"/>
    </row>
    <row r="26" spans="1:23" s="27" customFormat="1" ht="21.75" customHeight="1" x14ac:dyDescent="0.25">
      <c r="A26" s="87"/>
      <c r="B26" s="74"/>
      <c r="C26" s="190" t="s">
        <v>130</v>
      </c>
      <c r="D26" s="191"/>
      <c r="E26" s="191"/>
      <c r="F26" s="191"/>
      <c r="G26" s="191"/>
      <c r="H26" s="191"/>
      <c r="I26" s="191"/>
      <c r="J26" s="191"/>
      <c r="K26" s="191"/>
      <c r="L26" s="191"/>
      <c r="M26" s="191"/>
      <c r="N26" s="88"/>
      <c r="W26" s="131"/>
    </row>
    <row r="27" spans="1:23" s="27" customFormat="1" ht="21" customHeight="1" x14ac:dyDescent="0.25">
      <c r="A27" s="87"/>
      <c r="B27" s="74"/>
      <c r="C27" s="185" t="s">
        <v>78</v>
      </c>
      <c r="D27" s="198" t="s">
        <v>100</v>
      </c>
      <c r="E27" s="198"/>
      <c r="F27" s="198"/>
      <c r="G27" s="198"/>
      <c r="H27" s="198"/>
      <c r="I27" s="198"/>
      <c r="J27" s="198"/>
      <c r="K27" s="198"/>
      <c r="L27" s="198"/>
      <c r="M27" s="198"/>
      <c r="N27" s="88"/>
      <c r="W27" s="131"/>
    </row>
    <row r="28" spans="1:23" s="27" customFormat="1" ht="15.75" customHeight="1" x14ac:dyDescent="0.25">
      <c r="A28" s="87"/>
      <c r="B28" s="74"/>
      <c r="C28" s="197"/>
      <c r="D28" s="187" t="s">
        <v>75</v>
      </c>
      <c r="E28" s="187"/>
      <c r="F28" s="187" t="s">
        <v>128</v>
      </c>
      <c r="G28" s="187"/>
      <c r="H28" s="187" t="s">
        <v>76</v>
      </c>
      <c r="I28" s="187"/>
      <c r="J28" s="187" t="s">
        <v>127</v>
      </c>
      <c r="K28" s="187"/>
      <c r="L28" s="187" t="s">
        <v>77</v>
      </c>
      <c r="M28" s="187"/>
      <c r="N28" s="88"/>
      <c r="W28" s="131"/>
    </row>
    <row r="29" spans="1:23" s="27" customFormat="1" ht="15.75" customHeight="1" x14ac:dyDescent="0.25">
      <c r="A29" s="87"/>
      <c r="B29" s="74"/>
      <c r="C29" s="186"/>
      <c r="D29" s="187"/>
      <c r="E29" s="187"/>
      <c r="F29" s="187"/>
      <c r="G29" s="187"/>
      <c r="H29" s="187"/>
      <c r="I29" s="187"/>
      <c r="J29" s="187"/>
      <c r="K29" s="187"/>
      <c r="L29" s="187"/>
      <c r="M29" s="187"/>
      <c r="N29" s="88"/>
      <c r="W29" s="131"/>
    </row>
    <row r="30" spans="1:23" s="27" customFormat="1" ht="21" customHeight="1" x14ac:dyDescent="0.25">
      <c r="A30" s="87"/>
      <c r="B30" s="74"/>
      <c r="C30" s="81" t="s">
        <v>65</v>
      </c>
      <c r="D30" s="209" t="s">
        <v>333</v>
      </c>
      <c r="E30" s="209"/>
      <c r="F30" s="136">
        <v>0.33333333333333331</v>
      </c>
      <c r="G30" s="135">
        <v>0.58333333333333337</v>
      </c>
      <c r="H30" s="211">
        <f>G30-F30</f>
        <v>0.25000000000000006</v>
      </c>
      <c r="I30" s="212"/>
      <c r="J30" s="169" t="s">
        <v>73</v>
      </c>
      <c r="K30" s="169"/>
      <c r="L30" s="213">
        <v>871</v>
      </c>
      <c r="M30" s="213"/>
      <c r="N30" s="88"/>
      <c r="R30" s="27" t="s">
        <v>73</v>
      </c>
      <c r="W30" s="131"/>
    </row>
    <row r="31" spans="1:23" s="27" customFormat="1" ht="21" customHeight="1" x14ac:dyDescent="0.25">
      <c r="A31" s="87"/>
      <c r="B31" s="74"/>
      <c r="C31" s="81" t="s">
        <v>66</v>
      </c>
      <c r="D31" s="209" t="s">
        <v>334</v>
      </c>
      <c r="E31" s="209"/>
      <c r="F31" s="136">
        <v>0.33333333333333331</v>
      </c>
      <c r="G31" s="135">
        <v>0.58333333333333337</v>
      </c>
      <c r="H31" s="211">
        <f>G31-F31</f>
        <v>0.25000000000000006</v>
      </c>
      <c r="I31" s="212"/>
      <c r="J31" s="207" t="s">
        <v>73</v>
      </c>
      <c r="K31" s="207"/>
      <c r="L31" s="208">
        <v>139</v>
      </c>
      <c r="M31" s="208"/>
      <c r="N31" s="88"/>
      <c r="R31" s="27" t="s">
        <v>74</v>
      </c>
      <c r="W31" s="131"/>
    </row>
    <row r="32" spans="1:23" s="27" customFormat="1" ht="21" customHeight="1" x14ac:dyDescent="0.25">
      <c r="A32" s="87"/>
      <c r="B32" s="74"/>
      <c r="C32" s="81" t="s">
        <v>67</v>
      </c>
      <c r="D32" s="209"/>
      <c r="E32" s="209"/>
      <c r="F32" s="136"/>
      <c r="G32" s="135"/>
      <c r="H32" s="211"/>
      <c r="I32" s="212"/>
      <c r="J32" s="207"/>
      <c r="K32" s="207"/>
      <c r="L32" s="208"/>
      <c r="M32" s="208"/>
      <c r="N32" s="88"/>
      <c r="W32" s="131"/>
    </row>
    <row r="33" spans="1:23" s="27" customFormat="1" ht="21" customHeight="1" x14ac:dyDescent="0.25">
      <c r="A33" s="87"/>
      <c r="B33" s="74"/>
      <c r="C33" s="81" t="s">
        <v>68</v>
      </c>
      <c r="D33" s="209"/>
      <c r="E33" s="209"/>
      <c r="F33" s="136"/>
      <c r="G33" s="135"/>
      <c r="H33" s="211"/>
      <c r="I33" s="212"/>
      <c r="J33" s="207"/>
      <c r="K33" s="207"/>
      <c r="L33" s="208"/>
      <c r="M33" s="208"/>
      <c r="N33" s="88"/>
      <c r="W33" s="131"/>
    </row>
    <row r="34" spans="1:23" s="27" customFormat="1" ht="21" customHeight="1" x14ac:dyDescent="0.25">
      <c r="A34" s="87"/>
      <c r="B34" s="74"/>
      <c r="C34" s="81" t="s">
        <v>69</v>
      </c>
      <c r="D34" s="209"/>
      <c r="E34" s="209"/>
      <c r="F34" s="136"/>
      <c r="G34" s="135"/>
      <c r="H34" s="211"/>
      <c r="I34" s="212"/>
      <c r="J34" s="207"/>
      <c r="K34" s="207"/>
      <c r="L34" s="208"/>
      <c r="M34" s="208"/>
      <c r="N34" s="88"/>
      <c r="W34" s="131"/>
    </row>
    <row r="35" spans="1:23" s="27" customFormat="1" ht="21" customHeight="1" x14ac:dyDescent="0.25">
      <c r="A35" s="87"/>
      <c r="B35" s="74"/>
      <c r="C35" s="81" t="s">
        <v>70</v>
      </c>
      <c r="D35" s="209"/>
      <c r="E35" s="209"/>
      <c r="F35" s="136"/>
      <c r="G35" s="135"/>
      <c r="H35" s="211"/>
      <c r="I35" s="212"/>
      <c r="J35" s="207"/>
      <c r="K35" s="207"/>
      <c r="L35" s="208"/>
      <c r="M35" s="208"/>
      <c r="N35" s="88"/>
      <c r="W35" s="131"/>
    </row>
    <row r="36" spans="1:23" s="27" customFormat="1" ht="21" customHeight="1" x14ac:dyDescent="0.25">
      <c r="A36" s="87"/>
      <c r="B36" s="74"/>
      <c r="C36" s="81" t="s">
        <v>12</v>
      </c>
      <c r="D36" s="220"/>
      <c r="E36" s="221"/>
      <c r="F36" s="136"/>
      <c r="G36" s="135"/>
      <c r="H36" s="211"/>
      <c r="I36" s="212"/>
      <c r="J36" s="207"/>
      <c r="K36" s="207"/>
      <c r="L36" s="208"/>
      <c r="M36" s="208"/>
      <c r="N36" s="88"/>
      <c r="W36" s="131"/>
    </row>
    <row r="37" spans="1:23" s="27" customFormat="1" ht="21" customHeight="1" x14ac:dyDescent="0.25">
      <c r="A37" s="87"/>
      <c r="B37" s="74"/>
      <c r="C37" s="81" t="s">
        <v>13</v>
      </c>
      <c r="D37" s="209"/>
      <c r="E37" s="209"/>
      <c r="F37" s="136"/>
      <c r="G37" s="135"/>
      <c r="H37" s="211"/>
      <c r="I37" s="212"/>
      <c r="J37" s="207"/>
      <c r="K37" s="207"/>
      <c r="L37" s="208"/>
      <c r="M37" s="208"/>
      <c r="N37" s="88"/>
      <c r="W37" s="131"/>
    </row>
    <row r="38" spans="1:23" s="27" customFormat="1" ht="21" customHeight="1" x14ac:dyDescent="0.25">
      <c r="A38" s="87"/>
      <c r="B38" s="74"/>
      <c r="C38" s="81" t="s">
        <v>71</v>
      </c>
      <c r="D38" s="209"/>
      <c r="E38" s="209"/>
      <c r="F38" s="136"/>
      <c r="G38" s="135"/>
      <c r="H38" s="211"/>
      <c r="I38" s="212"/>
      <c r="J38" s="207"/>
      <c r="K38" s="207"/>
      <c r="L38" s="208"/>
      <c r="M38" s="208"/>
      <c r="N38" s="88"/>
      <c r="W38" s="131"/>
    </row>
    <row r="39" spans="1:23" s="27" customFormat="1" ht="21" customHeight="1" x14ac:dyDescent="0.25">
      <c r="A39" s="87"/>
      <c r="B39" s="74"/>
      <c r="C39" s="81" t="s">
        <v>72</v>
      </c>
      <c r="D39" s="209"/>
      <c r="E39" s="209"/>
      <c r="F39" s="136"/>
      <c r="G39" s="135"/>
      <c r="H39" s="211"/>
      <c r="I39" s="212"/>
      <c r="J39" s="207"/>
      <c r="K39" s="207"/>
      <c r="L39" s="208"/>
      <c r="M39" s="208"/>
      <c r="N39" s="88"/>
      <c r="W39" s="131"/>
    </row>
    <row r="40" spans="1:23" s="27" customFormat="1" ht="21" customHeight="1" x14ac:dyDescent="0.25">
      <c r="A40" s="87"/>
      <c r="B40" s="74"/>
      <c r="C40" s="74"/>
      <c r="D40" s="78"/>
      <c r="E40" s="78"/>
      <c r="F40" s="189" t="s">
        <v>79</v>
      </c>
      <c r="G40" s="189"/>
      <c r="H40" s="199">
        <f>SUM(H30:I39)</f>
        <v>0.50000000000000011</v>
      </c>
      <c r="I40" s="199"/>
      <c r="J40" s="40"/>
      <c r="K40" s="40"/>
      <c r="L40" s="200">
        <f>SUM(L30:M39)</f>
        <v>1010</v>
      </c>
      <c r="M40" s="200"/>
      <c r="N40" s="88"/>
      <c r="R40" s="27" t="s">
        <v>85</v>
      </c>
      <c r="W40" s="131"/>
    </row>
    <row r="41" spans="1:23" s="27" customFormat="1" ht="11.25" customHeight="1" x14ac:dyDescent="0.25">
      <c r="A41" s="87"/>
      <c r="B41" s="74"/>
      <c r="C41" s="74"/>
      <c r="D41" s="74"/>
      <c r="E41" s="74"/>
      <c r="F41" s="74"/>
      <c r="G41" s="74"/>
      <c r="H41" s="74"/>
      <c r="I41" s="74"/>
      <c r="J41" s="74"/>
      <c r="K41" s="74"/>
      <c r="L41" s="39"/>
      <c r="M41" s="39"/>
      <c r="N41" s="88"/>
      <c r="R41" s="27" t="s">
        <v>86</v>
      </c>
      <c r="W41" s="131"/>
    </row>
    <row r="42" spans="1:23" s="27" customFormat="1" ht="21.75" customHeight="1" x14ac:dyDescent="0.25">
      <c r="A42" s="87"/>
      <c r="B42" s="74"/>
      <c r="C42" s="190" t="s">
        <v>332</v>
      </c>
      <c r="D42" s="191"/>
      <c r="E42" s="191"/>
      <c r="F42" s="191"/>
      <c r="G42" s="191"/>
      <c r="H42" s="191"/>
      <c r="I42" s="191"/>
      <c r="J42" s="191"/>
      <c r="K42" s="191"/>
      <c r="L42" s="191"/>
      <c r="M42" s="191"/>
      <c r="N42" s="88"/>
      <c r="R42" s="27" t="s">
        <v>87</v>
      </c>
      <c r="W42" s="131"/>
    </row>
    <row r="43" spans="1:23" s="27" customFormat="1" ht="21" customHeight="1" x14ac:dyDescent="0.25">
      <c r="A43" s="87"/>
      <c r="B43" s="74"/>
      <c r="C43" s="185" t="s">
        <v>78</v>
      </c>
      <c r="D43" s="198" t="s">
        <v>101</v>
      </c>
      <c r="E43" s="198"/>
      <c r="F43" s="198"/>
      <c r="G43" s="198"/>
      <c r="H43" s="198"/>
      <c r="I43" s="198"/>
      <c r="J43" s="198"/>
      <c r="K43" s="198"/>
      <c r="L43" s="198"/>
      <c r="M43" s="198"/>
      <c r="N43" s="88"/>
      <c r="P43" s="116"/>
      <c r="W43" s="131"/>
    </row>
    <row r="44" spans="1:23" s="27" customFormat="1" ht="21" customHeight="1" x14ac:dyDescent="0.25">
      <c r="A44" s="87"/>
      <c r="B44" s="74"/>
      <c r="C44" s="197"/>
      <c r="D44" s="187" t="s">
        <v>80</v>
      </c>
      <c r="E44" s="187"/>
      <c r="F44" s="187" t="s">
        <v>81</v>
      </c>
      <c r="G44" s="187" t="s">
        <v>82</v>
      </c>
      <c r="H44" s="187"/>
      <c r="I44" s="187" t="s">
        <v>88</v>
      </c>
      <c r="J44" s="187" t="s">
        <v>83</v>
      </c>
      <c r="K44" s="187"/>
      <c r="L44" s="187" t="s">
        <v>84</v>
      </c>
      <c r="M44" s="187"/>
      <c r="N44" s="88"/>
      <c r="W44" s="131"/>
    </row>
    <row r="45" spans="1:23" s="27" customFormat="1" ht="21" customHeight="1" x14ac:dyDescent="0.25">
      <c r="A45" s="87"/>
      <c r="B45" s="74"/>
      <c r="C45" s="186"/>
      <c r="D45" s="187"/>
      <c r="E45" s="187"/>
      <c r="F45" s="187"/>
      <c r="G45" s="187"/>
      <c r="H45" s="187"/>
      <c r="I45" s="187"/>
      <c r="J45" s="187"/>
      <c r="K45" s="187"/>
      <c r="L45" s="187"/>
      <c r="M45" s="187"/>
      <c r="N45" s="88"/>
      <c r="W45" s="131"/>
    </row>
    <row r="46" spans="1:23" s="27" customFormat="1" ht="21" customHeight="1" x14ac:dyDescent="0.25">
      <c r="A46" s="87"/>
      <c r="B46" s="74"/>
      <c r="C46" s="81" t="s">
        <v>65</v>
      </c>
      <c r="D46" s="164" t="s">
        <v>286</v>
      </c>
      <c r="E46" s="164"/>
      <c r="F46" s="127" t="s">
        <v>335</v>
      </c>
      <c r="G46" s="165" t="s">
        <v>87</v>
      </c>
      <c r="H46" s="166"/>
      <c r="I46" s="128">
        <v>45</v>
      </c>
      <c r="J46" s="165" t="s">
        <v>276</v>
      </c>
      <c r="K46" s="166"/>
      <c r="L46" s="179">
        <v>2.2222200000000001E-2</v>
      </c>
      <c r="M46" s="180"/>
      <c r="N46" s="88"/>
      <c r="W46" s="137"/>
    </row>
    <row r="47" spans="1:23" s="27" customFormat="1" ht="21" customHeight="1" x14ac:dyDescent="0.25">
      <c r="A47" s="87"/>
      <c r="B47" s="74"/>
      <c r="C47" s="81" t="s">
        <v>66</v>
      </c>
      <c r="D47" s="164" t="s">
        <v>277</v>
      </c>
      <c r="E47" s="164"/>
      <c r="F47" s="127" t="s">
        <v>336</v>
      </c>
      <c r="G47" s="165" t="s">
        <v>87</v>
      </c>
      <c r="H47" s="166"/>
      <c r="I47" s="128">
        <v>27</v>
      </c>
      <c r="J47" s="165" t="s">
        <v>276</v>
      </c>
      <c r="K47" s="166"/>
      <c r="L47" s="179">
        <v>3.7037037000000002E-2</v>
      </c>
      <c r="M47" s="180"/>
      <c r="N47" s="88"/>
      <c r="W47" s="137"/>
    </row>
    <row r="48" spans="1:23" s="27" customFormat="1" ht="21" customHeight="1" x14ac:dyDescent="0.25">
      <c r="A48" s="87"/>
      <c r="B48" s="74"/>
      <c r="C48" s="81" t="s">
        <v>67</v>
      </c>
      <c r="D48" s="164" t="s">
        <v>278</v>
      </c>
      <c r="E48" s="164"/>
      <c r="F48" s="127" t="s">
        <v>337</v>
      </c>
      <c r="G48" s="165" t="s">
        <v>87</v>
      </c>
      <c r="H48" s="166"/>
      <c r="I48" s="128">
        <v>19.09</v>
      </c>
      <c r="J48" s="165" t="s">
        <v>276</v>
      </c>
      <c r="K48" s="166"/>
      <c r="L48" s="181">
        <v>0</v>
      </c>
      <c r="M48" s="182"/>
      <c r="N48" s="88"/>
      <c r="W48" s="131"/>
    </row>
    <row r="49" spans="1:23" s="27" customFormat="1" ht="21" customHeight="1" x14ac:dyDescent="0.25">
      <c r="A49" s="87"/>
      <c r="B49" s="74"/>
      <c r="C49" s="81" t="s">
        <v>68</v>
      </c>
      <c r="D49" s="164" t="s">
        <v>290</v>
      </c>
      <c r="E49" s="164"/>
      <c r="F49" s="127" t="s">
        <v>338</v>
      </c>
      <c r="G49" s="165" t="s">
        <v>86</v>
      </c>
      <c r="H49" s="166"/>
      <c r="I49" s="128">
        <v>46.2</v>
      </c>
      <c r="J49" s="165" t="s">
        <v>276</v>
      </c>
      <c r="K49" s="166"/>
      <c r="L49" s="179">
        <v>8.6580087E-2</v>
      </c>
      <c r="M49" s="180"/>
      <c r="N49" s="88"/>
      <c r="W49" s="137"/>
    </row>
    <row r="50" spans="1:23" s="27" customFormat="1" ht="21" customHeight="1" x14ac:dyDescent="0.25">
      <c r="A50" s="87"/>
      <c r="B50" s="74"/>
      <c r="C50" s="81" t="s">
        <v>69</v>
      </c>
      <c r="D50" s="164" t="s">
        <v>279</v>
      </c>
      <c r="E50" s="164"/>
      <c r="F50" s="127" t="s">
        <v>339</v>
      </c>
      <c r="G50" s="165" t="s">
        <v>87</v>
      </c>
      <c r="H50" s="166"/>
      <c r="I50" s="128">
        <v>24.81</v>
      </c>
      <c r="J50" s="165" t="s">
        <v>276</v>
      </c>
      <c r="K50" s="166"/>
      <c r="L50" s="179">
        <v>4.0306328000000002E-2</v>
      </c>
      <c r="M50" s="180"/>
      <c r="N50" s="88"/>
      <c r="W50" s="137"/>
    </row>
    <row r="51" spans="1:23" s="27" customFormat="1" ht="26.25" customHeight="1" x14ac:dyDescent="0.25">
      <c r="A51" s="87"/>
      <c r="B51" s="74"/>
      <c r="C51" s="81" t="s">
        <v>70</v>
      </c>
      <c r="D51" s="164" t="s">
        <v>280</v>
      </c>
      <c r="E51" s="164"/>
      <c r="F51" s="127" t="s">
        <v>340</v>
      </c>
      <c r="G51" s="165" t="s">
        <v>87</v>
      </c>
      <c r="H51" s="166"/>
      <c r="I51" s="128">
        <v>3.01</v>
      </c>
      <c r="J51" s="165" t="s">
        <v>276</v>
      </c>
      <c r="K51" s="166"/>
      <c r="L51" s="181">
        <v>0</v>
      </c>
      <c r="M51" s="182"/>
      <c r="N51" s="88"/>
      <c r="W51" s="131"/>
    </row>
    <row r="52" spans="1:23" s="27" customFormat="1" ht="21" customHeight="1" x14ac:dyDescent="0.25">
      <c r="A52" s="87"/>
      <c r="B52" s="74"/>
      <c r="C52" s="81" t="s">
        <v>12</v>
      </c>
      <c r="D52" s="183" t="s">
        <v>281</v>
      </c>
      <c r="E52" s="184"/>
      <c r="F52" s="127" t="s">
        <v>341</v>
      </c>
      <c r="G52" s="165" t="s">
        <v>87</v>
      </c>
      <c r="H52" s="166"/>
      <c r="I52" s="128">
        <v>14.73</v>
      </c>
      <c r="J52" s="165" t="s">
        <v>276</v>
      </c>
      <c r="K52" s="166"/>
      <c r="L52" s="179">
        <v>6.7888663000000002E-2</v>
      </c>
      <c r="M52" s="180"/>
      <c r="N52" s="88"/>
      <c r="W52" s="137"/>
    </row>
    <row r="53" spans="1:23" s="27" customFormat="1" ht="26.25" customHeight="1" x14ac:dyDescent="0.25">
      <c r="A53" s="87"/>
      <c r="B53" s="74"/>
      <c r="C53" s="81" t="s">
        <v>13</v>
      </c>
      <c r="D53" s="183" t="s">
        <v>342</v>
      </c>
      <c r="E53" s="184"/>
      <c r="F53" s="127" t="s">
        <v>343</v>
      </c>
      <c r="G53" s="165" t="s">
        <v>87</v>
      </c>
      <c r="H53" s="166"/>
      <c r="I53" s="128">
        <v>4.22</v>
      </c>
      <c r="J53" s="165" t="s">
        <v>276</v>
      </c>
      <c r="K53" s="166"/>
      <c r="L53" s="181">
        <v>0</v>
      </c>
      <c r="M53" s="182"/>
      <c r="N53" s="88"/>
      <c r="W53" s="131"/>
    </row>
    <row r="54" spans="1:23" s="27" customFormat="1" ht="21" customHeight="1" x14ac:dyDescent="0.25">
      <c r="A54" s="87"/>
      <c r="B54" s="74"/>
      <c r="C54" s="81" t="s">
        <v>71</v>
      </c>
      <c r="D54" s="164" t="s">
        <v>344</v>
      </c>
      <c r="E54" s="164"/>
      <c r="F54" s="127" t="s">
        <v>345</v>
      </c>
      <c r="G54" s="165" t="s">
        <v>87</v>
      </c>
      <c r="H54" s="166"/>
      <c r="I54" s="128">
        <v>9.89</v>
      </c>
      <c r="J54" s="165" t="s">
        <v>276</v>
      </c>
      <c r="K54" s="166"/>
      <c r="L54" s="181">
        <v>0</v>
      </c>
      <c r="M54" s="182"/>
      <c r="N54" s="88"/>
      <c r="W54" s="131"/>
    </row>
    <row r="55" spans="1:23" s="27" customFormat="1" ht="21" customHeight="1" x14ac:dyDescent="0.25">
      <c r="A55" s="87"/>
      <c r="B55" s="74"/>
      <c r="C55" s="81" t="s">
        <v>72</v>
      </c>
      <c r="D55" s="164" t="s">
        <v>346</v>
      </c>
      <c r="E55" s="164"/>
      <c r="F55" s="127" t="s">
        <v>347</v>
      </c>
      <c r="G55" s="165" t="s">
        <v>87</v>
      </c>
      <c r="H55" s="166"/>
      <c r="I55" s="128">
        <v>8.92</v>
      </c>
      <c r="J55" s="165" t="s">
        <v>276</v>
      </c>
      <c r="K55" s="166"/>
      <c r="L55" s="181">
        <v>0</v>
      </c>
      <c r="M55" s="182"/>
      <c r="N55" s="88"/>
      <c r="W55" s="131"/>
    </row>
    <row r="56" spans="1:23" s="27" customFormat="1" ht="21" customHeight="1" x14ac:dyDescent="0.25">
      <c r="A56" s="87"/>
      <c r="B56" s="74"/>
      <c r="C56" s="81" t="s">
        <v>153</v>
      </c>
      <c r="D56" s="164" t="s">
        <v>348</v>
      </c>
      <c r="E56" s="164"/>
      <c r="F56" s="127" t="s">
        <v>349</v>
      </c>
      <c r="G56" s="165" t="s">
        <v>87</v>
      </c>
      <c r="H56" s="166"/>
      <c r="I56" s="128">
        <v>6.16</v>
      </c>
      <c r="J56" s="165" t="s">
        <v>276</v>
      </c>
      <c r="K56" s="166"/>
      <c r="L56" s="181">
        <v>0</v>
      </c>
      <c r="M56" s="182"/>
      <c r="N56" s="88"/>
      <c r="W56" s="131"/>
    </row>
    <row r="57" spans="1:23" s="27" customFormat="1" ht="21" customHeight="1" x14ac:dyDescent="0.25">
      <c r="A57" s="87"/>
      <c r="B57" s="74"/>
      <c r="C57" s="81" t="s">
        <v>154</v>
      </c>
      <c r="D57" s="164" t="s">
        <v>350</v>
      </c>
      <c r="E57" s="164"/>
      <c r="F57" s="127" t="s">
        <v>351</v>
      </c>
      <c r="G57" s="165" t="s">
        <v>87</v>
      </c>
      <c r="H57" s="166"/>
      <c r="I57" s="128">
        <v>10.18</v>
      </c>
      <c r="J57" s="165" t="s">
        <v>276</v>
      </c>
      <c r="K57" s="166"/>
      <c r="L57" s="181">
        <v>0</v>
      </c>
      <c r="M57" s="182"/>
      <c r="N57" s="88"/>
      <c r="W57" s="131"/>
    </row>
    <row r="58" spans="1:23" s="27" customFormat="1" ht="21" customHeight="1" x14ac:dyDescent="0.25">
      <c r="A58" s="87"/>
      <c r="B58" s="74"/>
      <c r="C58" s="81" t="s">
        <v>155</v>
      </c>
      <c r="D58" s="164" t="s">
        <v>352</v>
      </c>
      <c r="E58" s="164"/>
      <c r="F58" s="127" t="s">
        <v>353</v>
      </c>
      <c r="G58" s="165" t="s">
        <v>87</v>
      </c>
      <c r="H58" s="166"/>
      <c r="I58" s="128">
        <v>2.2000000000000002</v>
      </c>
      <c r="J58" s="165" t="s">
        <v>276</v>
      </c>
      <c r="K58" s="166"/>
      <c r="L58" s="181">
        <v>0</v>
      </c>
      <c r="M58" s="182"/>
      <c r="N58" s="88"/>
      <c r="W58" s="131"/>
    </row>
    <row r="59" spans="1:23" s="27" customFormat="1" ht="21" customHeight="1" x14ac:dyDescent="0.25">
      <c r="A59" s="87"/>
      <c r="B59" s="74"/>
      <c r="C59" s="81" t="s">
        <v>156</v>
      </c>
      <c r="D59" s="164" t="s">
        <v>354</v>
      </c>
      <c r="E59" s="164"/>
      <c r="F59" s="127" t="s">
        <v>355</v>
      </c>
      <c r="G59" s="165" t="s">
        <v>87</v>
      </c>
      <c r="H59" s="166"/>
      <c r="I59" s="128">
        <v>23.87</v>
      </c>
      <c r="J59" s="165" t="s">
        <v>276</v>
      </c>
      <c r="K59" s="166"/>
      <c r="L59" s="179">
        <v>4.1893590000000001E-2</v>
      </c>
      <c r="M59" s="180"/>
      <c r="N59" s="88"/>
      <c r="W59" s="137"/>
    </row>
    <row r="60" spans="1:23" s="27" customFormat="1" ht="21" customHeight="1" x14ac:dyDescent="0.25">
      <c r="A60" s="87"/>
      <c r="B60" s="74"/>
      <c r="C60" s="81" t="s">
        <v>157</v>
      </c>
      <c r="D60" s="164" t="s">
        <v>356</v>
      </c>
      <c r="E60" s="164"/>
      <c r="F60" s="127" t="s">
        <v>357</v>
      </c>
      <c r="G60" s="165" t="s">
        <v>87</v>
      </c>
      <c r="H60" s="166"/>
      <c r="I60" s="128">
        <v>2.79</v>
      </c>
      <c r="J60" s="165" t="s">
        <v>276</v>
      </c>
      <c r="K60" s="166"/>
      <c r="L60" s="181">
        <v>0</v>
      </c>
      <c r="M60" s="182"/>
      <c r="N60" s="88"/>
      <c r="W60" s="131"/>
    </row>
    <row r="61" spans="1:23" s="27" customFormat="1" ht="21" customHeight="1" x14ac:dyDescent="0.25">
      <c r="A61" s="87"/>
      <c r="B61" s="74"/>
      <c r="C61" s="81" t="s">
        <v>158</v>
      </c>
      <c r="D61" s="164" t="s">
        <v>358</v>
      </c>
      <c r="E61" s="164"/>
      <c r="F61" s="127" t="s">
        <v>359</v>
      </c>
      <c r="G61" s="165" t="s">
        <v>86</v>
      </c>
      <c r="H61" s="166"/>
      <c r="I61" s="128">
        <v>7.23</v>
      </c>
      <c r="J61" s="165" t="s">
        <v>276</v>
      </c>
      <c r="K61" s="166"/>
      <c r="L61" s="181">
        <v>0</v>
      </c>
      <c r="M61" s="182"/>
      <c r="N61" s="88"/>
      <c r="W61" s="131"/>
    </row>
    <row r="62" spans="1:23" s="27" customFormat="1" ht="21" customHeight="1" x14ac:dyDescent="0.25">
      <c r="A62" s="87"/>
      <c r="B62" s="74"/>
      <c r="C62" s="81" t="s">
        <v>159</v>
      </c>
      <c r="D62" s="164" t="s">
        <v>360</v>
      </c>
      <c r="E62" s="164"/>
      <c r="F62" s="127" t="s">
        <v>361</v>
      </c>
      <c r="G62" s="165" t="s">
        <v>87</v>
      </c>
      <c r="H62" s="166"/>
      <c r="I62" s="128">
        <v>3.17</v>
      </c>
      <c r="J62" s="165" t="s">
        <v>276</v>
      </c>
      <c r="K62" s="166"/>
      <c r="L62" s="181">
        <v>0</v>
      </c>
      <c r="M62" s="182"/>
      <c r="N62" s="88"/>
      <c r="W62" s="131"/>
    </row>
    <row r="63" spans="1:23" s="27" customFormat="1" ht="21" customHeight="1" x14ac:dyDescent="0.25">
      <c r="A63" s="87"/>
      <c r="B63" s="74"/>
      <c r="C63" s="81" t="s">
        <v>160</v>
      </c>
      <c r="D63" s="164" t="s">
        <v>362</v>
      </c>
      <c r="E63" s="164"/>
      <c r="F63" s="127" t="s">
        <v>363</v>
      </c>
      <c r="G63" s="165" t="s">
        <v>87</v>
      </c>
      <c r="H63" s="166"/>
      <c r="I63" s="128">
        <v>12.69</v>
      </c>
      <c r="J63" s="165" t="s">
        <v>276</v>
      </c>
      <c r="K63" s="166"/>
      <c r="L63" s="181">
        <v>0</v>
      </c>
      <c r="M63" s="182"/>
      <c r="N63" s="88"/>
      <c r="W63" s="131"/>
    </row>
    <row r="64" spans="1:23" s="27" customFormat="1" ht="21" customHeight="1" x14ac:dyDescent="0.25">
      <c r="A64" s="87"/>
      <c r="B64" s="74"/>
      <c r="C64" s="81" t="s">
        <v>161</v>
      </c>
      <c r="D64" s="164" t="s">
        <v>364</v>
      </c>
      <c r="E64" s="164"/>
      <c r="F64" s="127" t="s">
        <v>357</v>
      </c>
      <c r="G64" s="165" t="s">
        <v>87</v>
      </c>
      <c r="H64" s="166"/>
      <c r="I64" s="128">
        <v>1.79</v>
      </c>
      <c r="J64" s="165" t="s">
        <v>276</v>
      </c>
      <c r="K64" s="166"/>
      <c r="L64" s="181">
        <v>0</v>
      </c>
      <c r="M64" s="182"/>
      <c r="N64" s="88"/>
      <c r="W64" s="131"/>
    </row>
    <row r="65" spans="1:23" s="27" customFormat="1" ht="21" customHeight="1" x14ac:dyDescent="0.25">
      <c r="A65" s="87"/>
      <c r="B65" s="74"/>
      <c r="C65" s="81" t="s">
        <v>162</v>
      </c>
      <c r="D65" s="164" t="s">
        <v>365</v>
      </c>
      <c r="E65" s="164"/>
      <c r="F65" s="127" t="s">
        <v>353</v>
      </c>
      <c r="G65" s="165" t="s">
        <v>87</v>
      </c>
      <c r="H65" s="166"/>
      <c r="I65" s="128">
        <v>2.7</v>
      </c>
      <c r="J65" s="165" t="s">
        <v>276</v>
      </c>
      <c r="K65" s="166"/>
      <c r="L65" s="181">
        <v>0</v>
      </c>
      <c r="M65" s="182"/>
      <c r="N65" s="88"/>
      <c r="W65" s="131"/>
    </row>
    <row r="66" spans="1:23" s="27" customFormat="1" ht="21" customHeight="1" x14ac:dyDescent="0.25">
      <c r="A66" s="87"/>
      <c r="B66" s="74"/>
      <c r="C66" s="81" t="s">
        <v>163</v>
      </c>
      <c r="D66" s="164" t="s">
        <v>366</v>
      </c>
      <c r="E66" s="164"/>
      <c r="F66" s="127" t="s">
        <v>367</v>
      </c>
      <c r="G66" s="165" t="s">
        <v>86</v>
      </c>
      <c r="H66" s="166"/>
      <c r="I66" s="128">
        <v>3.09</v>
      </c>
      <c r="J66" s="165" t="s">
        <v>276</v>
      </c>
      <c r="K66" s="166"/>
      <c r="L66" s="181">
        <v>0</v>
      </c>
      <c r="M66" s="182"/>
      <c r="N66" s="88"/>
      <c r="W66" s="131"/>
    </row>
    <row r="67" spans="1:23" s="27" customFormat="1" ht="21" customHeight="1" x14ac:dyDescent="0.25">
      <c r="A67" s="87"/>
      <c r="B67" s="74"/>
      <c r="C67" s="81" t="s">
        <v>164</v>
      </c>
      <c r="D67" s="188" t="s">
        <v>368</v>
      </c>
      <c r="E67" s="188"/>
      <c r="F67" s="127" t="s">
        <v>369</v>
      </c>
      <c r="G67" s="165" t="s">
        <v>86</v>
      </c>
      <c r="H67" s="166"/>
      <c r="I67" s="128">
        <v>17.27</v>
      </c>
      <c r="J67" s="165" t="s">
        <v>276</v>
      </c>
      <c r="K67" s="166"/>
      <c r="L67" s="181">
        <v>0</v>
      </c>
      <c r="M67" s="182"/>
      <c r="N67" s="88"/>
      <c r="W67" s="131"/>
    </row>
    <row r="68" spans="1:23" s="27" customFormat="1" ht="21" customHeight="1" x14ac:dyDescent="0.25">
      <c r="A68" s="87"/>
      <c r="B68" s="74"/>
      <c r="C68" s="81" t="s">
        <v>165</v>
      </c>
      <c r="D68" s="188" t="s">
        <v>370</v>
      </c>
      <c r="E68" s="188"/>
      <c r="F68" s="127" t="s">
        <v>371</v>
      </c>
      <c r="G68" s="165" t="s">
        <v>86</v>
      </c>
      <c r="H68" s="166"/>
      <c r="I68" s="128">
        <v>48.9</v>
      </c>
      <c r="J68" s="165" t="s">
        <v>276</v>
      </c>
      <c r="K68" s="166"/>
      <c r="L68" s="181">
        <v>0</v>
      </c>
      <c r="M68" s="182"/>
      <c r="N68" s="88"/>
      <c r="W68" s="131"/>
    </row>
    <row r="69" spans="1:23" s="27" customFormat="1" ht="21" customHeight="1" x14ac:dyDescent="0.25">
      <c r="A69" s="87"/>
      <c r="B69" s="74"/>
      <c r="C69" s="81" t="s">
        <v>166</v>
      </c>
      <c r="D69" s="164" t="s">
        <v>283</v>
      </c>
      <c r="E69" s="164"/>
      <c r="F69" s="127" t="s">
        <v>372</v>
      </c>
      <c r="G69" s="165" t="s">
        <v>85</v>
      </c>
      <c r="H69" s="166"/>
      <c r="I69" s="128">
        <v>20.18</v>
      </c>
      <c r="J69" s="165" t="s">
        <v>276</v>
      </c>
      <c r="K69" s="166"/>
      <c r="L69" s="181">
        <v>0</v>
      </c>
      <c r="M69" s="182"/>
      <c r="N69" s="88"/>
      <c r="W69" s="131"/>
    </row>
    <row r="70" spans="1:23" s="27" customFormat="1" ht="21" customHeight="1" x14ac:dyDescent="0.25">
      <c r="A70" s="87"/>
      <c r="B70" s="74"/>
      <c r="C70" s="81" t="s">
        <v>167</v>
      </c>
      <c r="D70" s="164" t="s">
        <v>282</v>
      </c>
      <c r="E70" s="164"/>
      <c r="F70" s="127" t="s">
        <v>373</v>
      </c>
      <c r="G70" s="165" t="s">
        <v>85</v>
      </c>
      <c r="H70" s="166"/>
      <c r="I70" s="128">
        <v>15.96</v>
      </c>
      <c r="J70" s="165" t="s">
        <v>276</v>
      </c>
      <c r="K70" s="166"/>
      <c r="L70" s="181">
        <v>0</v>
      </c>
      <c r="M70" s="182"/>
      <c r="N70" s="88"/>
      <c r="W70" s="131"/>
    </row>
    <row r="71" spans="1:23" s="27" customFormat="1" ht="21" customHeight="1" x14ac:dyDescent="0.25">
      <c r="A71" s="87"/>
      <c r="B71" s="74"/>
      <c r="C71" s="81"/>
      <c r="D71" s="188"/>
      <c r="E71" s="188"/>
      <c r="F71" s="124"/>
      <c r="G71" s="207"/>
      <c r="H71" s="207"/>
      <c r="I71" s="80"/>
      <c r="J71" s="169"/>
      <c r="K71" s="169"/>
      <c r="L71" s="208"/>
      <c r="M71" s="208"/>
      <c r="N71" s="88"/>
      <c r="W71" s="131"/>
    </row>
    <row r="72" spans="1:23" s="27" customFormat="1" ht="21" customHeight="1" x14ac:dyDescent="0.25">
      <c r="A72" s="87"/>
      <c r="B72" s="74"/>
      <c r="C72" s="74"/>
      <c r="D72" s="40"/>
      <c r="E72" s="40"/>
      <c r="F72" s="40"/>
      <c r="G72" s="189" t="s">
        <v>79</v>
      </c>
      <c r="H72" s="189"/>
      <c r="I72" s="83">
        <f>SUM(I46:I71)</f>
        <v>381.0499999999999</v>
      </c>
      <c r="J72" s="40"/>
      <c r="K72" s="40"/>
      <c r="L72" s="40"/>
      <c r="M72" s="40"/>
      <c r="N72" s="88"/>
      <c r="U72" s="139"/>
      <c r="W72" s="131"/>
    </row>
    <row r="73" spans="1:23" s="27" customFormat="1" ht="15.75" customHeight="1" x14ac:dyDescent="0.25">
      <c r="A73" s="89"/>
      <c r="B73" s="40"/>
      <c r="C73" s="173" t="s">
        <v>169</v>
      </c>
      <c r="D73" s="174"/>
      <c r="E73" s="174"/>
      <c r="F73" s="174"/>
      <c r="G73" s="174"/>
      <c r="H73" s="174"/>
      <c r="I73" s="174"/>
      <c r="J73" s="174"/>
      <c r="K73" s="174"/>
      <c r="L73" s="174"/>
      <c r="M73" s="174"/>
      <c r="N73" s="88"/>
      <c r="U73" s="139"/>
      <c r="W73" s="131"/>
    </row>
    <row r="74" spans="1:23" s="27" customFormat="1" ht="15.75" customHeight="1" x14ac:dyDescent="0.25">
      <c r="A74" s="89"/>
      <c r="B74" s="40"/>
      <c r="C74" s="171" t="s">
        <v>152</v>
      </c>
      <c r="D74" s="172"/>
      <c r="E74" s="172"/>
      <c r="F74" s="172"/>
      <c r="G74" s="172"/>
      <c r="H74" s="172"/>
      <c r="I74" s="172"/>
      <c r="J74" s="172"/>
      <c r="K74" s="172"/>
      <c r="L74" s="172"/>
      <c r="M74" s="172"/>
      <c r="N74" s="88"/>
      <c r="U74" s="139"/>
      <c r="W74" s="131"/>
    </row>
    <row r="75" spans="1:23" s="27" customFormat="1" ht="18" customHeight="1" x14ac:dyDescent="0.25">
      <c r="A75" s="87"/>
      <c r="B75" s="74"/>
      <c r="C75" s="74"/>
      <c r="D75" s="215" t="s">
        <v>129</v>
      </c>
      <c r="E75" s="216"/>
      <c r="F75" s="216"/>
      <c r="G75" s="216"/>
      <c r="H75" s="217"/>
      <c r="I75" s="84" t="s">
        <v>374</v>
      </c>
      <c r="J75" s="39"/>
      <c r="K75" s="39"/>
      <c r="L75" s="39"/>
      <c r="M75" s="39"/>
      <c r="N75" s="88"/>
      <c r="W75" s="131"/>
    </row>
    <row r="76" spans="1:23" s="27" customFormat="1" ht="11.25" customHeight="1" x14ac:dyDescent="0.25">
      <c r="A76" s="87"/>
      <c r="B76" s="74"/>
      <c r="C76" s="74"/>
      <c r="D76" s="74"/>
      <c r="E76" s="74"/>
      <c r="F76" s="74"/>
      <c r="G76" s="74"/>
      <c r="H76" s="74"/>
      <c r="I76" s="74"/>
      <c r="J76" s="74"/>
      <c r="K76" s="74"/>
      <c r="L76" s="39"/>
      <c r="M76" s="39"/>
      <c r="N76" s="88"/>
      <c r="W76" s="131"/>
    </row>
    <row r="77" spans="1:23" s="27" customFormat="1" ht="21.75" customHeight="1" x14ac:dyDescent="0.25">
      <c r="A77" s="87"/>
      <c r="B77" s="74"/>
      <c r="C77" s="190" t="s">
        <v>131</v>
      </c>
      <c r="D77" s="191"/>
      <c r="E77" s="191"/>
      <c r="F77" s="191"/>
      <c r="G77" s="191"/>
      <c r="H77" s="191"/>
      <c r="I77" s="191"/>
      <c r="J77" s="191"/>
      <c r="K77" s="191"/>
      <c r="L77" s="191"/>
      <c r="M77" s="191"/>
      <c r="N77" s="88"/>
      <c r="W77" s="131"/>
    </row>
    <row r="78" spans="1:23" s="27" customFormat="1" ht="21.75" customHeight="1" x14ac:dyDescent="0.25">
      <c r="A78" s="87"/>
      <c r="B78" s="74"/>
      <c r="C78" s="185" t="s">
        <v>78</v>
      </c>
      <c r="D78" s="192" t="s">
        <v>102</v>
      </c>
      <c r="E78" s="193"/>
      <c r="F78" s="193"/>
      <c r="G78" s="193"/>
      <c r="H78" s="193"/>
      <c r="I78" s="193"/>
      <c r="J78" s="193"/>
      <c r="K78" s="193"/>
      <c r="L78" s="193"/>
      <c r="M78" s="194"/>
      <c r="N78" s="88"/>
      <c r="W78" s="131"/>
    </row>
    <row r="79" spans="1:23" s="27" customFormat="1" ht="39" customHeight="1" x14ac:dyDescent="0.25">
      <c r="A79" s="87"/>
      <c r="B79" s="74"/>
      <c r="C79" s="186"/>
      <c r="D79" s="187" t="s">
        <v>89</v>
      </c>
      <c r="E79" s="187"/>
      <c r="F79" s="195" t="s">
        <v>90</v>
      </c>
      <c r="G79" s="196"/>
      <c r="H79" s="195" t="s">
        <v>91</v>
      </c>
      <c r="I79" s="196"/>
      <c r="J79" s="187" t="s">
        <v>92</v>
      </c>
      <c r="K79" s="187"/>
      <c r="L79" s="187" t="s">
        <v>93</v>
      </c>
      <c r="M79" s="187"/>
      <c r="N79" s="88"/>
      <c r="W79" s="131"/>
    </row>
    <row r="80" spans="1:23" s="27" customFormat="1" ht="21" customHeight="1" x14ac:dyDescent="0.25">
      <c r="A80" s="87"/>
      <c r="B80" s="74"/>
      <c r="C80" s="81" t="s">
        <v>65</v>
      </c>
      <c r="D80" s="167" t="s">
        <v>638</v>
      </c>
      <c r="E80" s="168"/>
      <c r="F80" s="129">
        <v>45065</v>
      </c>
      <c r="G80" s="133">
        <v>45237</v>
      </c>
      <c r="H80" s="169" t="s">
        <v>170</v>
      </c>
      <c r="I80" s="169"/>
      <c r="J80" s="170">
        <v>10</v>
      </c>
      <c r="K80" s="170"/>
      <c r="L80" s="130">
        <v>12.5</v>
      </c>
      <c r="M80" s="134">
        <v>15</v>
      </c>
      <c r="N80" s="88"/>
      <c r="W80" s="131"/>
    </row>
    <row r="81" spans="1:23" s="27" customFormat="1" ht="21" customHeight="1" x14ac:dyDescent="0.25">
      <c r="A81" s="87"/>
      <c r="B81" s="74"/>
      <c r="C81" s="81" t="s">
        <v>66</v>
      </c>
      <c r="D81" s="167" t="s">
        <v>375</v>
      </c>
      <c r="E81" s="168"/>
      <c r="F81" s="129">
        <v>45065</v>
      </c>
      <c r="G81" s="133">
        <v>45237</v>
      </c>
      <c r="H81" s="169" t="s">
        <v>170</v>
      </c>
      <c r="I81" s="169"/>
      <c r="J81" s="170">
        <v>10</v>
      </c>
      <c r="K81" s="218"/>
      <c r="L81" s="130">
        <v>15.5</v>
      </c>
      <c r="M81" s="134">
        <v>19.5</v>
      </c>
      <c r="N81" s="88"/>
      <c r="W81" s="131"/>
    </row>
    <row r="82" spans="1:23" s="27" customFormat="1" ht="21" customHeight="1" x14ac:dyDescent="0.25">
      <c r="A82" s="87"/>
      <c r="B82" s="74"/>
      <c r="C82" s="81" t="s">
        <v>67</v>
      </c>
      <c r="D82" s="167" t="s">
        <v>376</v>
      </c>
      <c r="E82" s="168"/>
      <c r="F82" s="129">
        <v>45065</v>
      </c>
      <c r="G82" s="133">
        <v>45237</v>
      </c>
      <c r="H82" s="169" t="s">
        <v>170</v>
      </c>
      <c r="I82" s="169"/>
      <c r="J82" s="170">
        <v>10</v>
      </c>
      <c r="K82" s="170"/>
      <c r="L82" s="130">
        <v>17</v>
      </c>
      <c r="M82" s="134">
        <v>19.5</v>
      </c>
      <c r="N82" s="88"/>
      <c r="W82" s="131"/>
    </row>
    <row r="83" spans="1:23" s="27" customFormat="1" ht="21" customHeight="1" x14ac:dyDescent="0.25">
      <c r="A83" s="87"/>
      <c r="B83" s="74"/>
      <c r="C83" s="81" t="s">
        <v>68</v>
      </c>
      <c r="D83" s="167" t="s">
        <v>322</v>
      </c>
      <c r="E83" s="168"/>
      <c r="F83" s="129">
        <v>45065</v>
      </c>
      <c r="G83" s="133">
        <v>45237</v>
      </c>
      <c r="H83" s="169" t="s">
        <v>170</v>
      </c>
      <c r="I83" s="169"/>
      <c r="J83" s="170">
        <v>10</v>
      </c>
      <c r="K83" s="170"/>
      <c r="L83" s="130">
        <v>17.5</v>
      </c>
      <c r="M83" s="134">
        <v>16.5</v>
      </c>
      <c r="N83" s="88"/>
      <c r="W83" s="131"/>
    </row>
    <row r="84" spans="1:23" s="27" customFormat="1" ht="21" customHeight="1" x14ac:dyDescent="0.25">
      <c r="A84" s="87"/>
      <c r="B84" s="74"/>
      <c r="C84" s="81" t="s">
        <v>69</v>
      </c>
      <c r="D84" s="167" t="s">
        <v>323</v>
      </c>
      <c r="E84" s="168"/>
      <c r="F84" s="129">
        <v>45065</v>
      </c>
      <c r="G84" s="133">
        <v>45237</v>
      </c>
      <c r="H84" s="169" t="s">
        <v>170</v>
      </c>
      <c r="I84" s="169"/>
      <c r="J84" s="170">
        <v>10</v>
      </c>
      <c r="K84" s="170"/>
      <c r="L84" s="130">
        <v>14.5</v>
      </c>
      <c r="M84" s="134">
        <v>15</v>
      </c>
      <c r="N84" s="88"/>
      <c r="W84" s="131"/>
    </row>
    <row r="85" spans="1:23" s="27" customFormat="1" ht="21" customHeight="1" x14ac:dyDescent="0.25">
      <c r="A85" s="87"/>
      <c r="B85" s="74"/>
      <c r="C85" s="81" t="s">
        <v>70</v>
      </c>
      <c r="D85" s="167" t="s">
        <v>377</v>
      </c>
      <c r="E85" s="168"/>
      <c r="F85" s="129">
        <v>45065</v>
      </c>
      <c r="G85" s="133">
        <v>45237</v>
      </c>
      <c r="H85" s="169" t="s">
        <v>170</v>
      </c>
      <c r="I85" s="169"/>
      <c r="J85" s="170">
        <v>10</v>
      </c>
      <c r="K85" s="170"/>
      <c r="L85" s="130">
        <v>13.5</v>
      </c>
      <c r="M85" s="134">
        <v>17</v>
      </c>
      <c r="N85" s="88"/>
      <c r="W85" s="131"/>
    </row>
    <row r="86" spans="1:23" s="27" customFormat="1" ht="21" customHeight="1" x14ac:dyDescent="0.25">
      <c r="A86" s="87"/>
      <c r="B86" s="74"/>
      <c r="C86" s="81" t="s">
        <v>12</v>
      </c>
      <c r="D86" s="167" t="s">
        <v>378</v>
      </c>
      <c r="E86" s="168"/>
      <c r="F86" s="129">
        <v>45065</v>
      </c>
      <c r="G86" s="133">
        <v>45237</v>
      </c>
      <c r="H86" s="169" t="s">
        <v>170</v>
      </c>
      <c r="I86" s="169"/>
      <c r="J86" s="170">
        <v>10</v>
      </c>
      <c r="K86" s="170"/>
      <c r="L86" s="130">
        <v>15.5</v>
      </c>
      <c r="M86" s="134">
        <v>19.5</v>
      </c>
      <c r="N86" s="88"/>
      <c r="W86" s="131"/>
    </row>
    <row r="87" spans="1:23" s="27" customFormat="1" ht="21" customHeight="1" x14ac:dyDescent="0.25">
      <c r="A87" s="87"/>
      <c r="B87" s="74"/>
      <c r="C87" s="81" t="s">
        <v>13</v>
      </c>
      <c r="D87" s="167" t="s">
        <v>379</v>
      </c>
      <c r="E87" s="168"/>
      <c r="F87" s="129">
        <v>45065</v>
      </c>
      <c r="G87" s="133">
        <v>45237</v>
      </c>
      <c r="H87" s="169" t="s">
        <v>170</v>
      </c>
      <c r="I87" s="169"/>
      <c r="J87" s="170">
        <v>10</v>
      </c>
      <c r="K87" s="170"/>
      <c r="L87" s="130">
        <v>14</v>
      </c>
      <c r="M87" s="134">
        <v>13.5</v>
      </c>
      <c r="N87" s="88"/>
      <c r="W87" s="131"/>
    </row>
    <row r="88" spans="1:23" s="27" customFormat="1" ht="21" customHeight="1" x14ac:dyDescent="0.25">
      <c r="A88" s="87"/>
      <c r="B88" s="74"/>
      <c r="C88" s="81" t="s">
        <v>71</v>
      </c>
      <c r="D88" s="167" t="s">
        <v>380</v>
      </c>
      <c r="E88" s="168"/>
      <c r="F88" s="129">
        <v>45065</v>
      </c>
      <c r="G88" s="133">
        <v>45237</v>
      </c>
      <c r="H88" s="169" t="s">
        <v>170</v>
      </c>
      <c r="I88" s="169"/>
      <c r="J88" s="170">
        <v>10</v>
      </c>
      <c r="K88" s="170"/>
      <c r="L88" s="130">
        <v>16</v>
      </c>
      <c r="M88" s="134">
        <v>19</v>
      </c>
      <c r="N88" s="88"/>
      <c r="W88" s="131"/>
    </row>
    <row r="89" spans="1:23" s="27" customFormat="1" ht="21" customHeight="1" x14ac:dyDescent="0.25">
      <c r="A89" s="87"/>
      <c r="B89" s="74"/>
      <c r="C89" s="81" t="s">
        <v>72</v>
      </c>
      <c r="D89" s="167" t="s">
        <v>381</v>
      </c>
      <c r="E89" s="168"/>
      <c r="F89" s="129">
        <v>45065</v>
      </c>
      <c r="G89" s="133">
        <v>45237</v>
      </c>
      <c r="H89" s="169" t="s">
        <v>170</v>
      </c>
      <c r="I89" s="169"/>
      <c r="J89" s="170">
        <v>10</v>
      </c>
      <c r="K89" s="170"/>
      <c r="L89" s="130">
        <v>16</v>
      </c>
      <c r="M89" s="134">
        <v>19</v>
      </c>
      <c r="N89" s="88"/>
      <c r="W89" s="131"/>
    </row>
    <row r="90" spans="1:23" s="27" customFormat="1" ht="21" customHeight="1" x14ac:dyDescent="0.25">
      <c r="A90" s="87"/>
      <c r="B90" s="74"/>
      <c r="C90" s="82" t="s">
        <v>132</v>
      </c>
      <c r="D90" s="175">
        <f>COUNTA(D80:E89)</f>
        <v>10</v>
      </c>
      <c r="E90" s="175"/>
      <c r="F90" s="40"/>
      <c r="G90" s="40"/>
      <c r="H90" s="40"/>
      <c r="I90" s="40"/>
      <c r="J90" s="40"/>
      <c r="K90" s="40"/>
      <c r="L90" s="40"/>
      <c r="M90" s="40"/>
      <c r="N90" s="88"/>
      <c r="W90" s="131"/>
    </row>
    <row r="91" spans="1:23" s="27" customFormat="1" ht="11.25" customHeight="1" x14ac:dyDescent="0.25">
      <c r="A91" s="87"/>
      <c r="B91" s="74"/>
      <c r="C91" s="74"/>
      <c r="D91" s="74"/>
      <c r="E91" s="74"/>
      <c r="F91" s="74"/>
      <c r="G91" s="74"/>
      <c r="H91" s="74"/>
      <c r="I91" s="74"/>
      <c r="J91" s="74"/>
      <c r="K91" s="74"/>
      <c r="L91" s="39"/>
      <c r="M91" s="39"/>
      <c r="N91" s="88"/>
      <c r="W91" s="131"/>
    </row>
    <row r="92" spans="1:23" s="27" customFormat="1" ht="30" customHeight="1" x14ac:dyDescent="0.25">
      <c r="A92" s="87"/>
      <c r="B92" s="74"/>
      <c r="C92" s="74"/>
      <c r="D92" s="219" t="s">
        <v>133</v>
      </c>
      <c r="E92" s="219"/>
      <c r="F92" s="39"/>
      <c r="G92" s="39"/>
      <c r="H92" s="39"/>
      <c r="I92" s="39"/>
      <c r="J92" s="39"/>
      <c r="K92" s="39"/>
      <c r="L92" s="39"/>
      <c r="M92" s="39"/>
      <c r="N92" s="88"/>
      <c r="W92" s="131"/>
    </row>
    <row r="93" spans="1:23" s="27" customFormat="1" ht="69.75" customHeight="1" x14ac:dyDescent="0.25">
      <c r="A93" s="87"/>
      <c r="B93" s="74"/>
      <c r="C93" s="74"/>
      <c r="D93" s="176" t="s">
        <v>639</v>
      </c>
      <c r="E93" s="177"/>
      <c r="F93" s="177"/>
      <c r="G93" s="177"/>
      <c r="H93" s="177"/>
      <c r="I93" s="177"/>
      <c r="J93" s="177"/>
      <c r="K93" s="177"/>
      <c r="L93" s="177"/>
      <c r="M93" s="178"/>
      <c r="N93" s="88"/>
      <c r="W93" s="131"/>
    </row>
    <row r="94" spans="1:23" s="27" customFormat="1" ht="11.25" customHeight="1" x14ac:dyDescent="0.25">
      <c r="A94" s="87"/>
      <c r="B94" s="74"/>
      <c r="C94" s="74"/>
      <c r="D94" s="74"/>
      <c r="E94" s="74"/>
      <c r="F94" s="74"/>
      <c r="G94" s="74"/>
      <c r="H94" s="74"/>
      <c r="I94" s="74"/>
      <c r="J94" s="74"/>
      <c r="K94" s="74"/>
      <c r="L94" s="39"/>
      <c r="M94" s="39"/>
      <c r="N94" s="88"/>
      <c r="W94" s="131"/>
    </row>
    <row r="95" spans="1:23" s="27" customFormat="1" ht="27.75" customHeight="1" x14ac:dyDescent="0.25">
      <c r="A95" s="89"/>
      <c r="B95" s="40"/>
      <c r="C95" s="173" t="s">
        <v>632</v>
      </c>
      <c r="D95" s="174"/>
      <c r="E95" s="174"/>
      <c r="F95" s="174"/>
      <c r="G95" s="174"/>
      <c r="H95" s="174"/>
      <c r="I95" s="174"/>
      <c r="J95" s="174"/>
      <c r="K95" s="174"/>
      <c r="L95" s="174"/>
      <c r="M95" s="174"/>
      <c r="N95" s="88"/>
      <c r="W95" s="131"/>
    </row>
    <row r="96" spans="1:23" s="27" customFormat="1" ht="11.25" customHeight="1" x14ac:dyDescent="0.25">
      <c r="A96" s="87"/>
      <c r="B96" s="74"/>
      <c r="C96" s="74" t="s">
        <v>287</v>
      </c>
      <c r="D96" s="74"/>
      <c r="E96" s="74"/>
      <c r="F96" s="74"/>
      <c r="G96" s="74"/>
      <c r="H96" s="74"/>
      <c r="I96" s="74"/>
      <c r="J96" s="74"/>
      <c r="K96" s="74"/>
      <c r="L96" s="39"/>
      <c r="M96" s="39"/>
      <c r="N96" s="88"/>
      <c r="W96" s="131"/>
    </row>
    <row r="97" spans="1:28" s="27" customFormat="1" ht="11.25" customHeight="1" x14ac:dyDescent="0.25">
      <c r="A97" s="87"/>
      <c r="B97" s="74"/>
      <c r="C97" s="74"/>
      <c r="D97" s="74"/>
      <c r="E97" s="74"/>
      <c r="F97" s="74"/>
      <c r="G97" s="74"/>
      <c r="H97" s="74"/>
      <c r="I97" s="74"/>
      <c r="J97" s="74"/>
      <c r="K97" s="74"/>
      <c r="L97" s="39"/>
      <c r="M97" s="39"/>
      <c r="N97" s="88"/>
      <c r="W97" s="131"/>
    </row>
    <row r="98" spans="1:28" s="27" customFormat="1" ht="21.75" customHeight="1" x14ac:dyDescent="0.25">
      <c r="A98" s="87"/>
      <c r="B98" s="74"/>
      <c r="C98" s="190" t="s">
        <v>182</v>
      </c>
      <c r="D98" s="191"/>
      <c r="E98" s="191"/>
      <c r="F98" s="191"/>
      <c r="G98" s="191"/>
      <c r="H98" s="191"/>
      <c r="I98" s="191"/>
      <c r="J98" s="191"/>
      <c r="K98" s="191"/>
      <c r="L98" s="191"/>
      <c r="M98" s="191"/>
      <c r="N98" s="88"/>
      <c r="W98" s="131"/>
    </row>
    <row r="99" spans="1:28" s="27" customFormat="1" ht="21" customHeight="1" x14ac:dyDescent="0.25">
      <c r="A99" s="87"/>
      <c r="B99" s="74"/>
      <c r="C99" s="185" t="s">
        <v>78</v>
      </c>
      <c r="D99" s="198" t="s">
        <v>94</v>
      </c>
      <c r="E99" s="198"/>
      <c r="F99" s="198"/>
      <c r="G99" s="198"/>
      <c r="H99" s="198" t="s">
        <v>98</v>
      </c>
      <c r="I99" s="198"/>
      <c r="J99" s="198"/>
      <c r="K99" s="198"/>
      <c r="L99" s="198"/>
      <c r="M99" s="198"/>
      <c r="N99" s="88"/>
      <c r="W99" s="131"/>
    </row>
    <row r="100" spans="1:28" s="27" customFormat="1" ht="28.5" customHeight="1" x14ac:dyDescent="0.25">
      <c r="A100" s="87"/>
      <c r="B100" s="74"/>
      <c r="C100" s="197"/>
      <c r="D100" s="187" t="s">
        <v>179</v>
      </c>
      <c r="E100" s="187" t="s">
        <v>180</v>
      </c>
      <c r="F100" s="187" t="s">
        <v>96</v>
      </c>
      <c r="G100" s="187" t="s">
        <v>97</v>
      </c>
      <c r="H100" s="187" t="s">
        <v>99</v>
      </c>
      <c r="I100" s="187" t="s">
        <v>75</v>
      </c>
      <c r="J100" s="187" t="s">
        <v>134</v>
      </c>
      <c r="K100" s="187" t="s">
        <v>181</v>
      </c>
      <c r="L100" s="187" t="s">
        <v>135</v>
      </c>
      <c r="M100" s="187"/>
      <c r="N100" s="88"/>
      <c r="P100" s="116"/>
      <c r="W100" s="131"/>
    </row>
    <row r="101" spans="1:28" s="27" customFormat="1" ht="28.5" customHeight="1" x14ac:dyDescent="0.25">
      <c r="A101" s="87"/>
      <c r="B101" s="74"/>
      <c r="C101" s="197"/>
      <c r="D101" s="187"/>
      <c r="E101" s="187"/>
      <c r="F101" s="187"/>
      <c r="G101" s="187"/>
      <c r="H101" s="187"/>
      <c r="I101" s="187"/>
      <c r="J101" s="187"/>
      <c r="K101" s="187"/>
      <c r="L101" s="187"/>
      <c r="M101" s="187"/>
      <c r="N101" s="88"/>
      <c r="P101" s="116"/>
      <c r="W101" s="131"/>
    </row>
    <row r="102" spans="1:28" s="27" customFormat="1" ht="28.5" customHeight="1" x14ac:dyDescent="0.25">
      <c r="A102" s="87"/>
      <c r="B102" s="74"/>
      <c r="C102" s="186"/>
      <c r="D102" s="187"/>
      <c r="E102" s="187"/>
      <c r="F102" s="187"/>
      <c r="G102" s="187"/>
      <c r="H102" s="187"/>
      <c r="I102" s="187"/>
      <c r="J102" s="187"/>
      <c r="K102" s="187"/>
      <c r="L102" s="187"/>
      <c r="M102" s="187"/>
      <c r="N102" s="88"/>
      <c r="W102" s="131"/>
    </row>
    <row r="103" spans="1:28" s="27" customFormat="1" ht="35.1" customHeight="1" x14ac:dyDescent="0.25">
      <c r="A103" s="87"/>
      <c r="B103" s="74"/>
      <c r="C103" s="81" t="s">
        <v>65</v>
      </c>
      <c r="D103" s="125"/>
      <c r="E103" s="125" t="s">
        <v>382</v>
      </c>
      <c r="F103" s="125"/>
      <c r="G103" s="125"/>
      <c r="H103" s="120" t="s">
        <v>291</v>
      </c>
      <c r="I103" s="118" t="s">
        <v>383</v>
      </c>
      <c r="J103" s="119">
        <v>0.5</v>
      </c>
      <c r="K103" s="118" t="s">
        <v>646</v>
      </c>
      <c r="L103" s="138">
        <f>TIMEVALUE(LEFT(K103,5))-J103</f>
        <v>1.3888888888888951E-2</v>
      </c>
      <c r="M103" s="138">
        <f t="shared" ref="M103:M166" si="0">TIMEVALUE(RIGHT(K103,5))-TIMEVALUE(LEFT(K103,5))</f>
        <v>3.819444444444442E-2</v>
      </c>
      <c r="N103" s="88"/>
      <c r="P103" s="131"/>
      <c r="T103" s="131"/>
      <c r="U103" s="131"/>
      <c r="W103" s="131"/>
      <c r="AB103" s="131"/>
    </row>
    <row r="104" spans="1:28" s="27" customFormat="1" ht="35.1" customHeight="1" x14ac:dyDescent="0.25">
      <c r="A104" s="87"/>
      <c r="B104" s="74"/>
      <c r="C104" s="81" t="s">
        <v>66</v>
      </c>
      <c r="D104" s="125"/>
      <c r="E104" s="125" t="s">
        <v>384</v>
      </c>
      <c r="F104" s="125"/>
      <c r="G104" s="125"/>
      <c r="H104" s="120" t="s">
        <v>183</v>
      </c>
      <c r="I104" s="118" t="s">
        <v>385</v>
      </c>
      <c r="J104" s="119">
        <v>0.47916666666666669</v>
      </c>
      <c r="K104" s="118" t="s">
        <v>647</v>
      </c>
      <c r="L104" s="138">
        <f>TIMEVALUE(LEFT(K104,5))-J104</f>
        <v>1.041666666666663E-2</v>
      </c>
      <c r="M104" s="138">
        <f t="shared" si="0"/>
        <v>3.1250000000000056E-2</v>
      </c>
      <c r="N104" s="88"/>
      <c r="P104" s="131"/>
      <c r="T104" s="131"/>
      <c r="U104" s="131"/>
      <c r="W104" s="131"/>
      <c r="AB104" s="131"/>
    </row>
    <row r="105" spans="1:28" s="27" customFormat="1" ht="35.1" customHeight="1" x14ac:dyDescent="0.25">
      <c r="A105" s="87"/>
      <c r="B105" s="74"/>
      <c r="C105" s="81" t="s">
        <v>67</v>
      </c>
      <c r="D105" s="125"/>
      <c r="E105" s="125" t="s">
        <v>386</v>
      </c>
      <c r="F105" s="125"/>
      <c r="G105" s="125"/>
      <c r="H105" s="120" t="s">
        <v>183</v>
      </c>
      <c r="I105" s="118" t="s">
        <v>387</v>
      </c>
      <c r="J105" s="119">
        <v>0.35416666666666669</v>
      </c>
      <c r="K105" s="119" t="s">
        <v>754</v>
      </c>
      <c r="L105" s="138">
        <f>TIMEVALUE(LEFT(K105,5))-J105</f>
        <v>1.3888888888888895E-2</v>
      </c>
      <c r="M105" s="138">
        <f t="shared" si="0"/>
        <v>2.0833333333333315E-2</v>
      </c>
      <c r="N105" s="88"/>
      <c r="P105" s="131"/>
      <c r="T105" s="131"/>
      <c r="U105" s="131"/>
      <c r="W105" s="131"/>
      <c r="AB105" s="131"/>
    </row>
    <row r="106" spans="1:28" s="27" customFormat="1" ht="35.1" customHeight="1" x14ac:dyDescent="0.25">
      <c r="A106" s="87"/>
      <c r="B106" s="74"/>
      <c r="C106" s="81" t="s">
        <v>68</v>
      </c>
      <c r="D106" s="125"/>
      <c r="E106" s="125" t="s">
        <v>388</v>
      </c>
      <c r="F106" s="125"/>
      <c r="G106" s="125"/>
      <c r="H106" s="120" t="s">
        <v>183</v>
      </c>
      <c r="I106" s="118" t="s">
        <v>389</v>
      </c>
      <c r="J106" s="119">
        <v>0.41666666666666669</v>
      </c>
      <c r="K106" s="118" t="s">
        <v>648</v>
      </c>
      <c r="L106" s="138">
        <f t="shared" ref="L106:L169" si="1">TIMEVALUE(LEFT(K106,5))-J106</f>
        <v>1.041666666666663E-2</v>
      </c>
      <c r="M106" s="138">
        <f t="shared" si="0"/>
        <v>2.6388888888888906E-2</v>
      </c>
      <c r="N106" s="88"/>
      <c r="P106" s="131"/>
      <c r="T106" s="131"/>
      <c r="U106" s="131"/>
      <c r="W106" s="131"/>
      <c r="AB106" s="131"/>
    </row>
    <row r="107" spans="1:28" s="27" customFormat="1" ht="35.1" customHeight="1" x14ac:dyDescent="0.25">
      <c r="A107" s="87"/>
      <c r="B107" s="74"/>
      <c r="C107" s="81" t="s">
        <v>69</v>
      </c>
      <c r="D107" s="125"/>
      <c r="E107" s="125" t="s">
        <v>390</v>
      </c>
      <c r="F107" s="125"/>
      <c r="G107" s="125"/>
      <c r="H107" s="120" t="s">
        <v>183</v>
      </c>
      <c r="I107" s="118" t="s">
        <v>391</v>
      </c>
      <c r="J107" s="119">
        <v>0.41666666666666669</v>
      </c>
      <c r="K107" s="118" t="s">
        <v>649</v>
      </c>
      <c r="L107" s="138">
        <f t="shared" si="1"/>
        <v>3.472222222222221E-2</v>
      </c>
      <c r="M107" s="138">
        <f t="shared" si="0"/>
        <v>3.819444444444442E-2</v>
      </c>
      <c r="N107" s="88"/>
      <c r="P107" s="131"/>
      <c r="T107" s="131"/>
      <c r="U107" s="131"/>
      <c r="W107" s="131"/>
      <c r="AB107" s="131"/>
    </row>
    <row r="108" spans="1:28" s="27" customFormat="1" ht="35.1" customHeight="1" x14ac:dyDescent="0.25">
      <c r="A108" s="87"/>
      <c r="B108" s="74"/>
      <c r="C108" s="81" t="s">
        <v>70</v>
      </c>
      <c r="D108" s="125"/>
      <c r="E108" s="125" t="s">
        <v>392</v>
      </c>
      <c r="F108" s="125"/>
      <c r="G108" s="125"/>
      <c r="H108" s="120" t="s">
        <v>183</v>
      </c>
      <c r="I108" s="118" t="s">
        <v>393</v>
      </c>
      <c r="J108" s="119">
        <v>0.3125</v>
      </c>
      <c r="K108" s="118" t="s">
        <v>755</v>
      </c>
      <c r="L108" s="138">
        <f t="shared" si="1"/>
        <v>1.0416666666666685E-2</v>
      </c>
      <c r="M108" s="138">
        <f t="shared" si="0"/>
        <v>3.125E-2</v>
      </c>
      <c r="N108" s="88"/>
      <c r="P108" s="131"/>
      <c r="T108" s="131"/>
      <c r="U108" s="131"/>
      <c r="W108" s="131"/>
      <c r="AB108" s="131"/>
    </row>
    <row r="109" spans="1:28" s="27" customFormat="1" ht="35.1" customHeight="1" x14ac:dyDescent="0.25">
      <c r="A109" s="87"/>
      <c r="B109" s="74"/>
      <c r="C109" s="81" t="s">
        <v>12</v>
      </c>
      <c r="D109" s="125"/>
      <c r="E109" s="125" t="s">
        <v>394</v>
      </c>
      <c r="F109" s="125"/>
      <c r="G109" s="125"/>
      <c r="H109" s="120" t="s">
        <v>183</v>
      </c>
      <c r="I109" s="118" t="s">
        <v>395</v>
      </c>
      <c r="J109" s="119">
        <v>0.66666666666666663</v>
      </c>
      <c r="K109" s="118" t="s">
        <v>650</v>
      </c>
      <c r="L109" s="138">
        <f t="shared" si="1"/>
        <v>2.7777777777777901E-2</v>
      </c>
      <c r="M109" s="138">
        <f t="shared" si="0"/>
        <v>3.8194444444444309E-2</v>
      </c>
      <c r="N109" s="88"/>
      <c r="P109" s="131"/>
      <c r="T109" s="131"/>
      <c r="U109" s="131"/>
      <c r="W109" s="131"/>
      <c r="AB109" s="131"/>
    </row>
    <row r="110" spans="1:28" s="27" customFormat="1" ht="35.1" customHeight="1" x14ac:dyDescent="0.25">
      <c r="A110" s="87"/>
      <c r="B110" s="74"/>
      <c r="C110" s="81" t="s">
        <v>13</v>
      </c>
      <c r="D110" s="125"/>
      <c r="E110" s="125" t="s">
        <v>396</v>
      </c>
      <c r="F110" s="125"/>
      <c r="G110" s="125"/>
      <c r="H110" s="120" t="s">
        <v>291</v>
      </c>
      <c r="I110" s="118" t="s">
        <v>397</v>
      </c>
      <c r="J110" s="119">
        <v>0.58333333333333337</v>
      </c>
      <c r="K110" s="118" t="s">
        <v>651</v>
      </c>
      <c r="L110" s="138">
        <f t="shared" si="1"/>
        <v>4.513888888888884E-2</v>
      </c>
      <c r="M110" s="138">
        <f t="shared" si="0"/>
        <v>4.5138888888888951E-2</v>
      </c>
      <c r="N110" s="88"/>
      <c r="P110" s="131"/>
      <c r="T110" s="131"/>
      <c r="U110" s="131"/>
      <c r="W110" s="131"/>
      <c r="AB110" s="131"/>
    </row>
    <row r="111" spans="1:28" s="27" customFormat="1" ht="35.1" customHeight="1" x14ac:dyDescent="0.25">
      <c r="A111" s="87"/>
      <c r="B111" s="74"/>
      <c r="C111" s="81" t="s">
        <v>71</v>
      </c>
      <c r="D111" s="125"/>
      <c r="E111" s="125" t="s">
        <v>398</v>
      </c>
      <c r="F111" s="125"/>
      <c r="G111" s="125"/>
      <c r="H111" s="120" t="s">
        <v>183</v>
      </c>
      <c r="I111" s="118" t="s">
        <v>397</v>
      </c>
      <c r="J111" s="119">
        <v>0.75</v>
      </c>
      <c r="K111" s="118" t="s">
        <v>652</v>
      </c>
      <c r="L111" s="138">
        <f t="shared" si="1"/>
        <v>3.125E-2</v>
      </c>
      <c r="M111" s="138">
        <f t="shared" si="0"/>
        <v>2.9166666666666674E-2</v>
      </c>
      <c r="N111" s="88"/>
      <c r="P111" s="131"/>
      <c r="T111" s="131"/>
      <c r="U111" s="131"/>
      <c r="W111" s="131"/>
      <c r="AB111" s="131"/>
    </row>
    <row r="112" spans="1:28" s="27" customFormat="1" ht="35.1" customHeight="1" x14ac:dyDescent="0.25">
      <c r="A112" s="87"/>
      <c r="B112" s="74"/>
      <c r="C112" s="81" t="s">
        <v>72</v>
      </c>
      <c r="D112" s="125"/>
      <c r="E112" s="125" t="s">
        <v>399</v>
      </c>
      <c r="F112" s="125"/>
      <c r="G112" s="125"/>
      <c r="H112" s="120" t="s">
        <v>291</v>
      </c>
      <c r="I112" s="118" t="s">
        <v>400</v>
      </c>
      <c r="J112" s="119">
        <v>0.58333333333333337</v>
      </c>
      <c r="K112" s="118" t="s">
        <v>653</v>
      </c>
      <c r="L112" s="138">
        <f t="shared" si="1"/>
        <v>2.2916666666666696E-2</v>
      </c>
      <c r="M112" s="138">
        <f t="shared" si="0"/>
        <v>3.2638888888888884E-2</v>
      </c>
      <c r="N112" s="88"/>
      <c r="P112" s="131"/>
      <c r="T112" s="131"/>
      <c r="U112" s="131"/>
      <c r="W112" s="131"/>
      <c r="AB112" s="131"/>
    </row>
    <row r="113" spans="1:28" s="27" customFormat="1" ht="35.1" customHeight="1" x14ac:dyDescent="0.25">
      <c r="A113" s="87"/>
      <c r="B113" s="74"/>
      <c r="C113" s="81" t="s">
        <v>153</v>
      </c>
      <c r="D113" s="125"/>
      <c r="E113" s="125" t="s">
        <v>401</v>
      </c>
      <c r="F113" s="125"/>
      <c r="G113" s="125"/>
      <c r="H113" s="120" t="s">
        <v>291</v>
      </c>
      <c r="I113" s="121" t="s">
        <v>402</v>
      </c>
      <c r="J113" s="119">
        <v>0.5625</v>
      </c>
      <c r="K113" s="118" t="s">
        <v>654</v>
      </c>
      <c r="L113" s="138">
        <f t="shared" si="1"/>
        <v>2.777777777777779E-2</v>
      </c>
      <c r="M113" s="138">
        <f t="shared" si="0"/>
        <v>4.0277777777777746E-2</v>
      </c>
      <c r="N113" s="88"/>
      <c r="P113" s="131"/>
      <c r="T113" s="131"/>
      <c r="U113" s="131"/>
      <c r="W113" s="131"/>
      <c r="AB113" s="131"/>
    </row>
    <row r="114" spans="1:28" s="27" customFormat="1" ht="35.1" customHeight="1" x14ac:dyDescent="0.25">
      <c r="A114" s="87"/>
      <c r="B114" s="74"/>
      <c r="C114" s="81" t="s">
        <v>154</v>
      </c>
      <c r="D114" s="125"/>
      <c r="E114" s="125" t="s">
        <v>403</v>
      </c>
      <c r="F114" s="125"/>
      <c r="G114" s="125"/>
      <c r="H114" s="120" t="s">
        <v>291</v>
      </c>
      <c r="I114" s="118" t="s">
        <v>404</v>
      </c>
      <c r="J114" s="119">
        <v>0.45833333333333331</v>
      </c>
      <c r="K114" s="119" t="s">
        <v>655</v>
      </c>
      <c r="L114" s="138">
        <f t="shared" si="1"/>
        <v>2.777777777777779E-2</v>
      </c>
      <c r="M114" s="138">
        <f t="shared" si="0"/>
        <v>3.1249999999999944E-2</v>
      </c>
      <c r="N114" s="88"/>
      <c r="P114" s="131"/>
      <c r="T114" s="131"/>
      <c r="U114" s="131"/>
      <c r="W114" s="131"/>
      <c r="AB114" s="131"/>
    </row>
    <row r="115" spans="1:28" s="27" customFormat="1" ht="35.1" customHeight="1" x14ac:dyDescent="0.25">
      <c r="A115" s="87"/>
      <c r="B115" s="74"/>
      <c r="C115" s="81" t="s">
        <v>155</v>
      </c>
      <c r="D115" s="125"/>
      <c r="E115" s="125" t="s">
        <v>405</v>
      </c>
      <c r="F115" s="125"/>
      <c r="G115" s="125"/>
      <c r="H115" s="120" t="s">
        <v>291</v>
      </c>
      <c r="I115" s="121" t="s">
        <v>406</v>
      </c>
      <c r="J115" s="119">
        <v>0.41666666666666669</v>
      </c>
      <c r="K115" s="118" t="s">
        <v>656</v>
      </c>
      <c r="L115" s="138">
        <f t="shared" si="1"/>
        <v>3.125E-2</v>
      </c>
      <c r="M115" s="138">
        <f t="shared" si="0"/>
        <v>3.4027777777777768E-2</v>
      </c>
      <c r="N115" s="88"/>
      <c r="P115" s="131"/>
      <c r="T115" s="131"/>
      <c r="U115" s="131"/>
      <c r="W115" s="131"/>
      <c r="AB115" s="131"/>
    </row>
    <row r="116" spans="1:28" s="27" customFormat="1" ht="35.1" customHeight="1" x14ac:dyDescent="0.25">
      <c r="A116" s="87"/>
      <c r="B116" s="74"/>
      <c r="C116" s="81" t="s">
        <v>156</v>
      </c>
      <c r="D116" s="125"/>
      <c r="E116" s="125" t="s">
        <v>407</v>
      </c>
      <c r="F116" s="125"/>
      <c r="G116" s="125"/>
      <c r="H116" s="120" t="s">
        <v>291</v>
      </c>
      <c r="I116" s="118" t="s">
        <v>406</v>
      </c>
      <c r="J116" s="119">
        <v>0.54166666666666663</v>
      </c>
      <c r="K116" s="118" t="s">
        <v>657</v>
      </c>
      <c r="L116" s="138">
        <f t="shared" si="1"/>
        <v>3.8888888888888973E-2</v>
      </c>
      <c r="M116" s="138">
        <f t="shared" si="0"/>
        <v>3.6111111111111094E-2</v>
      </c>
      <c r="N116" s="88"/>
      <c r="P116" s="131"/>
      <c r="T116" s="131"/>
      <c r="U116" s="131"/>
      <c r="W116" s="131"/>
      <c r="AB116" s="131"/>
    </row>
    <row r="117" spans="1:28" s="27" customFormat="1" ht="35.1" customHeight="1" x14ac:dyDescent="0.25">
      <c r="A117" s="87"/>
      <c r="B117" s="74"/>
      <c r="C117" s="81" t="s">
        <v>157</v>
      </c>
      <c r="D117" s="125"/>
      <c r="E117" s="125" t="s">
        <v>408</v>
      </c>
      <c r="F117" s="125"/>
      <c r="G117" s="125"/>
      <c r="H117" s="120" t="s">
        <v>291</v>
      </c>
      <c r="I117" s="121" t="s">
        <v>409</v>
      </c>
      <c r="J117" s="119">
        <v>0.54166666666666663</v>
      </c>
      <c r="K117" s="118" t="s">
        <v>658</v>
      </c>
      <c r="L117" s="138">
        <f t="shared" si="1"/>
        <v>2.430555555555558E-2</v>
      </c>
      <c r="M117" s="138">
        <f t="shared" si="0"/>
        <v>2.430555555555558E-2</v>
      </c>
      <c r="N117" s="88"/>
      <c r="P117" s="131"/>
      <c r="T117" s="131"/>
      <c r="U117" s="131"/>
      <c r="W117" s="131"/>
      <c r="AB117" s="131"/>
    </row>
    <row r="118" spans="1:28" s="27" customFormat="1" ht="35.1" customHeight="1" x14ac:dyDescent="0.25">
      <c r="A118" s="87"/>
      <c r="B118" s="74"/>
      <c r="C118" s="81" t="s">
        <v>158</v>
      </c>
      <c r="D118" s="125"/>
      <c r="E118" s="125" t="s">
        <v>410</v>
      </c>
      <c r="F118" s="125"/>
      <c r="G118" s="125"/>
      <c r="H118" s="120" t="s">
        <v>291</v>
      </c>
      <c r="I118" s="118" t="s">
        <v>411</v>
      </c>
      <c r="J118" s="119">
        <v>0.5</v>
      </c>
      <c r="K118" s="118" t="s">
        <v>659</v>
      </c>
      <c r="L118" s="138">
        <f t="shared" si="1"/>
        <v>2.9861111111111116E-2</v>
      </c>
      <c r="M118" s="138">
        <f t="shared" si="0"/>
        <v>2.9861111111111116E-2</v>
      </c>
      <c r="N118" s="88"/>
      <c r="P118" s="131"/>
      <c r="T118" s="131"/>
      <c r="U118" s="131"/>
      <c r="W118" s="131"/>
      <c r="AB118" s="131"/>
    </row>
    <row r="119" spans="1:28" s="27" customFormat="1" ht="35.1" customHeight="1" x14ac:dyDescent="0.25">
      <c r="A119" s="87"/>
      <c r="B119" s="74"/>
      <c r="C119" s="81" t="s">
        <v>159</v>
      </c>
      <c r="D119" s="125"/>
      <c r="E119" s="125" t="s">
        <v>412</v>
      </c>
      <c r="F119" s="125"/>
      <c r="G119" s="125"/>
      <c r="H119" s="120" t="s">
        <v>291</v>
      </c>
      <c r="I119" s="118" t="s">
        <v>413</v>
      </c>
      <c r="J119" s="119">
        <v>0.5</v>
      </c>
      <c r="K119" s="118" t="s">
        <v>202</v>
      </c>
      <c r="L119" s="138">
        <f t="shared" si="1"/>
        <v>4.166666666666663E-2</v>
      </c>
      <c r="M119" s="138">
        <f t="shared" si="0"/>
        <v>4.1666666666666741E-2</v>
      </c>
      <c r="N119" s="88"/>
      <c r="P119" s="131"/>
      <c r="T119" s="131"/>
      <c r="U119" s="131"/>
      <c r="W119" s="131"/>
      <c r="AB119" s="131"/>
    </row>
    <row r="120" spans="1:28" s="27" customFormat="1" ht="35.1" customHeight="1" x14ac:dyDescent="0.25">
      <c r="A120" s="87"/>
      <c r="B120" s="74"/>
      <c r="C120" s="81" t="s">
        <v>160</v>
      </c>
      <c r="D120" s="125"/>
      <c r="E120" s="125" t="s">
        <v>414</v>
      </c>
      <c r="F120" s="125"/>
      <c r="G120" s="125"/>
      <c r="H120" s="120" t="s">
        <v>291</v>
      </c>
      <c r="I120" s="118" t="s">
        <v>415</v>
      </c>
      <c r="J120" s="119">
        <v>0.41666666666666669</v>
      </c>
      <c r="K120" s="118" t="s">
        <v>660</v>
      </c>
      <c r="L120" s="138">
        <f t="shared" si="1"/>
        <v>2.9861111111111116E-2</v>
      </c>
      <c r="M120" s="138">
        <f t="shared" si="0"/>
        <v>5.3472222222222199E-2</v>
      </c>
      <c r="N120" s="88"/>
      <c r="P120" s="131"/>
      <c r="T120" s="131"/>
      <c r="U120" s="131"/>
      <c r="W120" s="131"/>
      <c r="AB120" s="131"/>
    </row>
    <row r="121" spans="1:28" s="27" customFormat="1" ht="35.1" customHeight="1" x14ac:dyDescent="0.25">
      <c r="A121" s="87"/>
      <c r="B121" s="74"/>
      <c r="C121" s="81" t="s">
        <v>161</v>
      </c>
      <c r="D121" s="125"/>
      <c r="E121" s="125" t="s">
        <v>416</v>
      </c>
      <c r="F121" s="125"/>
      <c r="G121" s="125"/>
      <c r="H121" s="120" t="s">
        <v>291</v>
      </c>
      <c r="I121" s="121" t="s">
        <v>417</v>
      </c>
      <c r="J121" s="119">
        <v>0.41666666666666669</v>
      </c>
      <c r="K121" s="118" t="s">
        <v>661</v>
      </c>
      <c r="L121" s="138">
        <f t="shared" si="1"/>
        <v>2.0833333333333315E-2</v>
      </c>
      <c r="M121" s="138">
        <f t="shared" si="0"/>
        <v>3.125E-2</v>
      </c>
      <c r="N121" s="88"/>
      <c r="P121" s="131"/>
      <c r="T121" s="131"/>
      <c r="U121" s="131"/>
      <c r="W121" s="131"/>
      <c r="AB121" s="131"/>
    </row>
    <row r="122" spans="1:28" s="27" customFormat="1" ht="35.1" customHeight="1" x14ac:dyDescent="0.25">
      <c r="A122" s="87"/>
      <c r="B122" s="74"/>
      <c r="C122" s="81" t="s">
        <v>162</v>
      </c>
      <c r="D122" s="125"/>
      <c r="E122" s="125" t="s">
        <v>418</v>
      </c>
      <c r="F122" s="125"/>
      <c r="G122" s="125"/>
      <c r="H122" s="120" t="s">
        <v>291</v>
      </c>
      <c r="I122" s="118" t="s">
        <v>417</v>
      </c>
      <c r="J122" s="119">
        <v>0.625</v>
      </c>
      <c r="K122" s="118" t="s">
        <v>662</v>
      </c>
      <c r="L122" s="138">
        <f t="shared" si="1"/>
        <v>1.7361111111111049E-2</v>
      </c>
      <c r="M122" s="138">
        <f t="shared" si="0"/>
        <v>6.5972222222222321E-2</v>
      </c>
      <c r="N122" s="88"/>
      <c r="P122" s="131"/>
      <c r="T122" s="131"/>
      <c r="U122" s="131"/>
      <c r="W122" s="131"/>
      <c r="AB122" s="131"/>
    </row>
    <row r="123" spans="1:28" s="27" customFormat="1" ht="35.1" customHeight="1" x14ac:dyDescent="0.25">
      <c r="A123" s="87"/>
      <c r="B123" s="74"/>
      <c r="C123" s="81" t="s">
        <v>163</v>
      </c>
      <c r="D123" s="125"/>
      <c r="E123" s="125" t="s">
        <v>419</v>
      </c>
      <c r="F123" s="125"/>
      <c r="G123" s="125"/>
      <c r="H123" s="120" t="s">
        <v>291</v>
      </c>
      <c r="I123" s="118" t="s">
        <v>420</v>
      </c>
      <c r="J123" s="119">
        <v>0.60416666666666663</v>
      </c>
      <c r="K123" s="118" t="s">
        <v>663</v>
      </c>
      <c r="L123" s="138">
        <f t="shared" si="1"/>
        <v>2.430555555555558E-2</v>
      </c>
      <c r="M123" s="138">
        <f t="shared" si="0"/>
        <v>3.819444444444442E-2</v>
      </c>
      <c r="N123" s="88"/>
      <c r="P123" s="131"/>
      <c r="T123" s="131"/>
      <c r="U123" s="131"/>
      <c r="W123" s="131"/>
      <c r="AB123" s="131"/>
    </row>
    <row r="124" spans="1:28" s="27" customFormat="1" ht="35.1" customHeight="1" x14ac:dyDescent="0.25">
      <c r="A124" s="87"/>
      <c r="B124" s="74"/>
      <c r="C124" s="81" t="s">
        <v>164</v>
      </c>
      <c r="D124" s="125"/>
      <c r="E124" s="125" t="s">
        <v>421</v>
      </c>
      <c r="F124" s="125"/>
      <c r="G124" s="125"/>
      <c r="H124" s="120" t="s">
        <v>183</v>
      </c>
      <c r="I124" s="118" t="s">
        <v>420</v>
      </c>
      <c r="J124" s="119">
        <v>0.70833333333333337</v>
      </c>
      <c r="K124" s="118" t="s">
        <v>664</v>
      </c>
      <c r="L124" s="138">
        <f t="shared" si="1"/>
        <v>2.777777777777779E-2</v>
      </c>
      <c r="M124" s="138">
        <f t="shared" si="0"/>
        <v>2.5694444444444464E-2</v>
      </c>
      <c r="N124" s="88"/>
      <c r="P124" s="131"/>
      <c r="T124" s="131"/>
      <c r="U124" s="131"/>
      <c r="W124" s="131"/>
      <c r="AB124" s="131"/>
    </row>
    <row r="125" spans="1:28" s="27" customFormat="1" ht="35.1" customHeight="1" x14ac:dyDescent="0.25">
      <c r="A125" s="87"/>
      <c r="B125" s="74"/>
      <c r="C125" s="81" t="s">
        <v>165</v>
      </c>
      <c r="D125" s="125"/>
      <c r="E125" s="125" t="s">
        <v>422</v>
      </c>
      <c r="F125" s="125"/>
      <c r="G125" s="125"/>
      <c r="H125" s="120" t="s">
        <v>183</v>
      </c>
      <c r="I125" s="119" t="s">
        <v>423</v>
      </c>
      <c r="J125" s="119">
        <v>0.5625</v>
      </c>
      <c r="K125" s="118" t="s">
        <v>665</v>
      </c>
      <c r="L125" s="138">
        <f t="shared" si="1"/>
        <v>1.3888888888888951E-2</v>
      </c>
      <c r="M125" s="138">
        <f t="shared" si="0"/>
        <v>2.7777777777777679E-2</v>
      </c>
      <c r="N125" s="88"/>
      <c r="P125" s="131"/>
      <c r="T125" s="131"/>
      <c r="U125" s="131"/>
      <c r="W125" s="131"/>
      <c r="AB125" s="131"/>
    </row>
    <row r="126" spans="1:28" s="27" customFormat="1" ht="35.1" customHeight="1" x14ac:dyDescent="0.25">
      <c r="A126" s="87"/>
      <c r="B126" s="74"/>
      <c r="C126" s="81" t="s">
        <v>166</v>
      </c>
      <c r="D126" s="125"/>
      <c r="E126" s="125" t="s">
        <v>424</v>
      </c>
      <c r="F126" s="125"/>
      <c r="G126" s="125"/>
      <c r="H126" s="120" t="s">
        <v>183</v>
      </c>
      <c r="I126" s="118" t="s">
        <v>425</v>
      </c>
      <c r="J126" s="119">
        <v>0.77083333333333337</v>
      </c>
      <c r="K126" s="119" t="s">
        <v>666</v>
      </c>
      <c r="L126" s="138">
        <f t="shared" si="1"/>
        <v>2.0833333333333259E-2</v>
      </c>
      <c r="M126" s="138">
        <f t="shared" si="0"/>
        <v>2.3611111111111138E-2</v>
      </c>
      <c r="N126" s="88"/>
      <c r="P126" s="131"/>
      <c r="T126" s="131"/>
      <c r="U126" s="131"/>
      <c r="W126" s="131"/>
      <c r="AB126" s="131"/>
    </row>
    <row r="127" spans="1:28" s="27" customFormat="1" ht="35.1" customHeight="1" x14ac:dyDescent="0.25">
      <c r="A127" s="87"/>
      <c r="B127" s="74"/>
      <c r="C127" s="81" t="s">
        <v>167</v>
      </c>
      <c r="D127" s="125"/>
      <c r="E127" s="125" t="s">
        <v>426</v>
      </c>
      <c r="F127" s="125"/>
      <c r="G127" s="125"/>
      <c r="H127" s="120" t="s">
        <v>183</v>
      </c>
      <c r="I127" s="118" t="s">
        <v>427</v>
      </c>
      <c r="J127" s="119">
        <v>0.41666666666666669</v>
      </c>
      <c r="K127" s="118" t="s">
        <v>667</v>
      </c>
      <c r="L127" s="138">
        <f t="shared" si="1"/>
        <v>2.0833333333333315E-2</v>
      </c>
      <c r="M127" s="138">
        <f t="shared" si="0"/>
        <v>2.6388888888888851E-2</v>
      </c>
      <c r="N127" s="88"/>
      <c r="P127" s="131"/>
      <c r="T127" s="131"/>
      <c r="U127" s="131"/>
      <c r="W127" s="131"/>
      <c r="AB127" s="131"/>
    </row>
    <row r="128" spans="1:28" s="27" customFormat="1" ht="35.1" customHeight="1" x14ac:dyDescent="0.25">
      <c r="A128" s="87"/>
      <c r="B128" s="74"/>
      <c r="C128" s="81" t="s">
        <v>168</v>
      </c>
      <c r="D128" s="125"/>
      <c r="E128" s="125" t="s">
        <v>428</v>
      </c>
      <c r="F128" s="125"/>
      <c r="G128" s="125"/>
      <c r="H128" s="120" t="s">
        <v>291</v>
      </c>
      <c r="I128" s="118" t="s">
        <v>429</v>
      </c>
      <c r="J128" s="119">
        <v>0.39583333333333331</v>
      </c>
      <c r="K128" s="118" t="s">
        <v>668</v>
      </c>
      <c r="L128" s="138">
        <f t="shared" si="1"/>
        <v>2.9861111111111116E-2</v>
      </c>
      <c r="M128" s="138">
        <f t="shared" si="0"/>
        <v>3.6111111111111149E-2</v>
      </c>
      <c r="N128" s="88"/>
      <c r="P128" s="131"/>
      <c r="T128" s="131"/>
      <c r="U128" s="131"/>
      <c r="W128" s="131"/>
      <c r="AB128" s="131"/>
    </row>
    <row r="129" spans="1:28" s="27" customFormat="1" ht="35.1" customHeight="1" x14ac:dyDescent="0.25">
      <c r="A129" s="87"/>
      <c r="B129" s="74"/>
      <c r="C129" s="81" t="s">
        <v>171</v>
      </c>
      <c r="D129" s="125"/>
      <c r="E129" s="125" t="s">
        <v>430</v>
      </c>
      <c r="F129" s="125"/>
      <c r="G129" s="125"/>
      <c r="H129" s="120" t="s">
        <v>291</v>
      </c>
      <c r="I129" s="118" t="s">
        <v>429</v>
      </c>
      <c r="J129" s="119">
        <v>0.4375</v>
      </c>
      <c r="K129" s="118" t="s">
        <v>669</v>
      </c>
      <c r="L129" s="138">
        <f t="shared" si="1"/>
        <v>1.3888888888888895E-2</v>
      </c>
      <c r="M129" s="138">
        <f t="shared" si="0"/>
        <v>4.8611111111111105E-2</v>
      </c>
      <c r="N129" s="88"/>
      <c r="P129" s="131"/>
      <c r="T129" s="131"/>
      <c r="U129" s="131"/>
      <c r="W129" s="131"/>
      <c r="AB129" s="132"/>
    </row>
    <row r="130" spans="1:28" s="27" customFormat="1" ht="35.1" customHeight="1" x14ac:dyDescent="0.25">
      <c r="A130" s="87"/>
      <c r="B130" s="74"/>
      <c r="C130" s="81" t="s">
        <v>172</v>
      </c>
      <c r="D130" s="125"/>
      <c r="E130" s="125" t="s">
        <v>431</v>
      </c>
      <c r="F130" s="125"/>
      <c r="G130" s="125"/>
      <c r="H130" s="120" t="s">
        <v>183</v>
      </c>
      <c r="I130" s="121" t="s">
        <v>432</v>
      </c>
      <c r="J130" s="119">
        <v>0.47916666666666669</v>
      </c>
      <c r="K130" s="118" t="s">
        <v>670</v>
      </c>
      <c r="L130" s="138">
        <f t="shared" si="1"/>
        <v>2.0833333333333315E-2</v>
      </c>
      <c r="M130" s="138">
        <f t="shared" si="0"/>
        <v>2.2916666666666696E-2</v>
      </c>
      <c r="N130" s="88"/>
      <c r="P130" s="131"/>
      <c r="T130" s="131"/>
      <c r="U130" s="131"/>
      <c r="W130" s="131"/>
      <c r="AB130" s="131"/>
    </row>
    <row r="131" spans="1:28" s="27" customFormat="1" ht="35.1" customHeight="1" x14ac:dyDescent="0.25">
      <c r="A131" s="87"/>
      <c r="B131" s="74"/>
      <c r="C131" s="81" t="s">
        <v>173</v>
      </c>
      <c r="D131" s="125"/>
      <c r="E131" s="125" t="s">
        <v>433</v>
      </c>
      <c r="F131" s="125"/>
      <c r="G131" s="125"/>
      <c r="H131" s="120" t="s">
        <v>291</v>
      </c>
      <c r="I131" s="118" t="s">
        <v>434</v>
      </c>
      <c r="J131" s="119">
        <v>0.39583333333333331</v>
      </c>
      <c r="K131" s="118" t="s">
        <v>671</v>
      </c>
      <c r="L131" s="138">
        <f t="shared" si="1"/>
        <v>3.125E-2</v>
      </c>
      <c r="M131" s="138">
        <f t="shared" si="0"/>
        <v>5.208333333333337E-2</v>
      </c>
      <c r="N131" s="88"/>
      <c r="P131" s="131"/>
      <c r="T131" s="131"/>
      <c r="U131" s="131"/>
      <c r="W131" s="131"/>
      <c r="AB131" s="131"/>
    </row>
    <row r="132" spans="1:28" s="27" customFormat="1" ht="35.1" customHeight="1" x14ac:dyDescent="0.25">
      <c r="A132" s="87"/>
      <c r="B132" s="74"/>
      <c r="C132" s="81" t="s">
        <v>174</v>
      </c>
      <c r="D132" s="125"/>
      <c r="E132" s="125" t="s">
        <v>435</v>
      </c>
      <c r="F132" s="125"/>
      <c r="G132" s="125"/>
      <c r="H132" s="120" t="s">
        <v>183</v>
      </c>
      <c r="I132" s="118" t="s">
        <v>436</v>
      </c>
      <c r="J132" s="119">
        <v>0.41666666666666669</v>
      </c>
      <c r="K132" s="118" t="s">
        <v>672</v>
      </c>
      <c r="L132" s="138">
        <f t="shared" si="1"/>
        <v>2.9861111111111116E-2</v>
      </c>
      <c r="M132" s="138">
        <f t="shared" si="0"/>
        <v>2.2222222222222199E-2</v>
      </c>
      <c r="N132" s="88"/>
      <c r="P132" s="131"/>
      <c r="T132" s="131"/>
      <c r="U132" s="131"/>
      <c r="W132" s="131"/>
      <c r="AB132" s="131"/>
    </row>
    <row r="133" spans="1:28" s="27" customFormat="1" ht="35.1" customHeight="1" x14ac:dyDescent="0.25">
      <c r="A133" s="87"/>
      <c r="B133" s="74"/>
      <c r="C133" s="81" t="s">
        <v>175</v>
      </c>
      <c r="D133" s="125"/>
      <c r="E133" s="125" t="s">
        <v>437</v>
      </c>
      <c r="F133" s="125"/>
      <c r="G133" s="125"/>
      <c r="H133" s="120" t="s">
        <v>291</v>
      </c>
      <c r="I133" s="121" t="s">
        <v>438</v>
      </c>
      <c r="J133" s="119">
        <v>0.5</v>
      </c>
      <c r="K133" s="118" t="s">
        <v>673</v>
      </c>
      <c r="L133" s="138">
        <f t="shared" si="1"/>
        <v>3.125E-2</v>
      </c>
      <c r="M133" s="138">
        <f t="shared" si="0"/>
        <v>3.6805555555555536E-2</v>
      </c>
      <c r="N133" s="88"/>
      <c r="P133" s="131"/>
      <c r="T133" s="131"/>
      <c r="U133" s="131"/>
      <c r="W133" s="131"/>
      <c r="AB133" s="131"/>
    </row>
    <row r="134" spans="1:28" s="27" customFormat="1" ht="35.1" customHeight="1" x14ac:dyDescent="0.25">
      <c r="A134" s="87"/>
      <c r="B134" s="74"/>
      <c r="C134" s="81" t="s">
        <v>176</v>
      </c>
      <c r="D134" s="125"/>
      <c r="E134" s="125" t="s">
        <v>439</v>
      </c>
      <c r="F134" s="125"/>
      <c r="G134" s="125"/>
      <c r="H134" s="120" t="s">
        <v>291</v>
      </c>
      <c r="I134" s="118" t="s">
        <v>440</v>
      </c>
      <c r="J134" s="119">
        <v>0.33333333333333331</v>
      </c>
      <c r="K134" s="119" t="s">
        <v>756</v>
      </c>
      <c r="L134" s="138">
        <f t="shared" si="1"/>
        <v>2.430555555555558E-2</v>
      </c>
      <c r="M134" s="138">
        <f t="shared" si="0"/>
        <v>3.125E-2</v>
      </c>
      <c r="N134" s="88"/>
      <c r="P134" s="131"/>
      <c r="T134" s="131"/>
      <c r="U134" s="131"/>
      <c r="W134" s="131"/>
      <c r="AB134" s="131"/>
    </row>
    <row r="135" spans="1:28" s="27" customFormat="1" ht="35.1" customHeight="1" x14ac:dyDescent="0.25">
      <c r="A135" s="87"/>
      <c r="B135" s="74"/>
      <c r="C135" s="81" t="s">
        <v>177</v>
      </c>
      <c r="D135" s="125"/>
      <c r="E135" s="125" t="s">
        <v>441</v>
      </c>
      <c r="F135" s="125"/>
      <c r="G135" s="125"/>
      <c r="H135" s="120" t="s">
        <v>183</v>
      </c>
      <c r="I135" s="118" t="s">
        <v>440</v>
      </c>
      <c r="J135" s="119">
        <v>0.54166666666666663</v>
      </c>
      <c r="K135" s="118" t="s">
        <v>674</v>
      </c>
      <c r="L135" s="138">
        <f t="shared" si="1"/>
        <v>1.736111111111116E-2</v>
      </c>
      <c r="M135" s="138">
        <f t="shared" si="0"/>
        <v>2.430555555555558E-2</v>
      </c>
      <c r="N135" s="88"/>
      <c r="P135" s="131"/>
      <c r="T135" s="131"/>
      <c r="U135" s="131"/>
      <c r="W135" s="131"/>
      <c r="AB135" s="131"/>
    </row>
    <row r="136" spans="1:28" s="27" customFormat="1" ht="35.1" customHeight="1" x14ac:dyDescent="0.25">
      <c r="A136" s="87"/>
      <c r="B136" s="74"/>
      <c r="C136" s="81" t="s">
        <v>178</v>
      </c>
      <c r="D136" s="125"/>
      <c r="E136" s="125" t="s">
        <v>442</v>
      </c>
      <c r="F136" s="125"/>
      <c r="G136" s="125"/>
      <c r="H136" s="120" t="s">
        <v>291</v>
      </c>
      <c r="I136" s="118" t="s">
        <v>443</v>
      </c>
      <c r="J136" s="119">
        <v>0.41666666666666669</v>
      </c>
      <c r="K136" s="119" t="s">
        <v>675</v>
      </c>
      <c r="L136" s="138">
        <f t="shared" si="1"/>
        <v>1.3888888888888895E-2</v>
      </c>
      <c r="M136" s="138">
        <f t="shared" si="0"/>
        <v>3.125E-2</v>
      </c>
      <c r="N136" s="88"/>
      <c r="P136" s="131"/>
      <c r="T136" s="131"/>
      <c r="U136" s="131"/>
      <c r="W136" s="131"/>
      <c r="AB136" s="131"/>
    </row>
    <row r="137" spans="1:28" s="27" customFormat="1" ht="35.1" customHeight="1" x14ac:dyDescent="0.25">
      <c r="A137" s="87"/>
      <c r="B137" s="74"/>
      <c r="C137" s="81" t="s">
        <v>185</v>
      </c>
      <c r="D137" s="125"/>
      <c r="E137" s="125" t="s">
        <v>444</v>
      </c>
      <c r="F137" s="125"/>
      <c r="G137" s="125"/>
      <c r="H137" s="120" t="s">
        <v>291</v>
      </c>
      <c r="I137" s="118" t="s">
        <v>443</v>
      </c>
      <c r="J137" s="119">
        <v>0.77083333333333337</v>
      </c>
      <c r="K137" s="118" t="s">
        <v>676</v>
      </c>
      <c r="L137" s="138">
        <f t="shared" si="1"/>
        <v>2.4305555555555469E-2</v>
      </c>
      <c r="M137" s="138">
        <f t="shared" si="0"/>
        <v>5.902777777777779E-2</v>
      </c>
      <c r="N137" s="88"/>
      <c r="P137" s="131"/>
      <c r="T137" s="131"/>
      <c r="U137" s="131"/>
      <c r="W137" s="131"/>
      <c r="AB137" s="131"/>
    </row>
    <row r="138" spans="1:28" s="27" customFormat="1" ht="35.1" customHeight="1" x14ac:dyDescent="0.25">
      <c r="A138" s="87"/>
      <c r="B138" s="74"/>
      <c r="C138" s="81" t="s">
        <v>186</v>
      </c>
      <c r="D138" s="125"/>
      <c r="E138" s="125" t="s">
        <v>445</v>
      </c>
      <c r="F138" s="125"/>
      <c r="G138" s="125"/>
      <c r="H138" s="120" t="s">
        <v>183</v>
      </c>
      <c r="I138" s="118" t="s">
        <v>446</v>
      </c>
      <c r="J138" s="119">
        <v>0.75</v>
      </c>
      <c r="K138" s="118" t="s">
        <v>677</v>
      </c>
      <c r="L138" s="138">
        <f t="shared" si="1"/>
        <v>1.388888888888884E-2</v>
      </c>
      <c r="M138" s="138">
        <f t="shared" si="0"/>
        <v>2.777777777777779E-2</v>
      </c>
      <c r="N138" s="88"/>
      <c r="P138" s="131"/>
      <c r="T138" s="131"/>
      <c r="U138" s="131"/>
      <c r="W138" s="131"/>
      <c r="AB138" s="131"/>
    </row>
    <row r="139" spans="1:28" s="27" customFormat="1" ht="35.1" customHeight="1" x14ac:dyDescent="0.25">
      <c r="A139" s="87"/>
      <c r="B139" s="74"/>
      <c r="C139" s="81" t="s">
        <v>187</v>
      </c>
      <c r="D139" s="125"/>
      <c r="E139" s="125" t="s">
        <v>447</v>
      </c>
      <c r="F139" s="125"/>
      <c r="G139" s="125"/>
      <c r="H139" s="120" t="s">
        <v>291</v>
      </c>
      <c r="I139" s="121" t="s">
        <v>448</v>
      </c>
      <c r="J139" s="119">
        <v>0.47916666666666669</v>
      </c>
      <c r="K139" s="118" t="s">
        <v>184</v>
      </c>
      <c r="L139" s="138">
        <f t="shared" si="1"/>
        <v>2.0833333333333315E-2</v>
      </c>
      <c r="M139" s="138">
        <f t="shared" si="0"/>
        <v>8.333333333333337E-2</v>
      </c>
      <c r="N139" s="88"/>
      <c r="P139" s="131"/>
      <c r="T139" s="131"/>
      <c r="U139" s="131"/>
      <c r="W139" s="131"/>
      <c r="AB139" s="131"/>
    </row>
    <row r="140" spans="1:28" s="27" customFormat="1" ht="35.1" customHeight="1" x14ac:dyDescent="0.25">
      <c r="A140" s="87"/>
      <c r="B140" s="74"/>
      <c r="C140" s="81" t="s">
        <v>188</v>
      </c>
      <c r="D140" s="125"/>
      <c r="E140" s="125" t="s">
        <v>449</v>
      </c>
      <c r="F140" s="125"/>
      <c r="G140" s="125"/>
      <c r="H140" s="120" t="s">
        <v>183</v>
      </c>
      <c r="I140" s="121" t="s">
        <v>450</v>
      </c>
      <c r="J140" s="119">
        <v>0.66666666666666663</v>
      </c>
      <c r="K140" s="119" t="s">
        <v>678</v>
      </c>
      <c r="L140" s="138">
        <f t="shared" si="1"/>
        <v>2.7777777777777901E-2</v>
      </c>
      <c r="M140" s="138">
        <f t="shared" si="0"/>
        <v>2.6388888888888795E-2</v>
      </c>
      <c r="N140" s="88"/>
      <c r="P140" s="131"/>
      <c r="T140" s="131"/>
      <c r="U140" s="131"/>
      <c r="W140" s="131"/>
      <c r="AB140" s="131"/>
    </row>
    <row r="141" spans="1:28" s="27" customFormat="1" ht="35.1" customHeight="1" x14ac:dyDescent="0.25">
      <c r="A141" s="87"/>
      <c r="B141" s="74"/>
      <c r="C141" s="81" t="s">
        <v>189</v>
      </c>
      <c r="D141" s="125"/>
      <c r="E141" s="125" t="s">
        <v>451</v>
      </c>
      <c r="F141" s="125"/>
      <c r="G141" s="125"/>
      <c r="H141" s="120" t="s">
        <v>183</v>
      </c>
      <c r="I141" s="118" t="s">
        <v>452</v>
      </c>
      <c r="J141" s="119">
        <v>0.45833333333333331</v>
      </c>
      <c r="K141" s="118" t="s">
        <v>679</v>
      </c>
      <c r="L141" s="138">
        <f t="shared" si="1"/>
        <v>2.430555555555558E-2</v>
      </c>
      <c r="M141" s="138">
        <f t="shared" si="0"/>
        <v>2.7777777777777735E-2</v>
      </c>
      <c r="N141" s="88"/>
      <c r="P141" s="131"/>
      <c r="T141" s="131"/>
      <c r="U141" s="131"/>
      <c r="W141" s="131"/>
      <c r="AB141" s="131"/>
    </row>
    <row r="142" spans="1:28" s="27" customFormat="1" ht="35.1" customHeight="1" x14ac:dyDescent="0.25">
      <c r="A142" s="87"/>
      <c r="B142" s="74"/>
      <c r="C142" s="81" t="s">
        <v>190</v>
      </c>
      <c r="D142" s="125"/>
      <c r="E142" s="125" t="s">
        <v>453</v>
      </c>
      <c r="F142" s="125"/>
      <c r="G142" s="125"/>
      <c r="H142" s="120" t="s">
        <v>291</v>
      </c>
      <c r="I142" s="118" t="s">
        <v>454</v>
      </c>
      <c r="J142" s="119">
        <v>0.41666666666666669</v>
      </c>
      <c r="K142" s="118" t="s">
        <v>680</v>
      </c>
      <c r="L142" s="138">
        <f t="shared" si="1"/>
        <v>2.430555555555558E-2</v>
      </c>
      <c r="M142" s="138">
        <f t="shared" si="0"/>
        <v>3.6805555555555536E-2</v>
      </c>
      <c r="N142" s="88"/>
      <c r="P142" s="131"/>
      <c r="T142" s="131"/>
      <c r="U142" s="131"/>
      <c r="W142" s="131"/>
      <c r="AB142" s="131"/>
    </row>
    <row r="143" spans="1:28" s="27" customFormat="1" ht="35.1" customHeight="1" x14ac:dyDescent="0.25">
      <c r="A143" s="87"/>
      <c r="B143" s="74"/>
      <c r="C143" s="81" t="s">
        <v>191</v>
      </c>
      <c r="D143" s="125"/>
      <c r="E143" s="125" t="s">
        <v>455</v>
      </c>
      <c r="F143" s="125"/>
      <c r="G143" s="125"/>
      <c r="H143" s="120" t="s">
        <v>183</v>
      </c>
      <c r="I143" s="118" t="s">
        <v>454</v>
      </c>
      <c r="J143" s="119">
        <v>0.72916666666666663</v>
      </c>
      <c r="K143" s="118" t="s">
        <v>275</v>
      </c>
      <c r="L143" s="138">
        <f t="shared" si="1"/>
        <v>2.083333333333337E-2</v>
      </c>
      <c r="M143" s="138">
        <f t="shared" si="0"/>
        <v>4.166666666666663E-2</v>
      </c>
      <c r="N143" s="88"/>
      <c r="P143" s="131"/>
      <c r="T143" s="131"/>
      <c r="U143" s="131"/>
      <c r="W143" s="131"/>
      <c r="AB143" s="131"/>
    </row>
    <row r="144" spans="1:28" s="27" customFormat="1" ht="35.1" customHeight="1" x14ac:dyDescent="0.25">
      <c r="A144" s="87"/>
      <c r="B144" s="74"/>
      <c r="C144" s="81" t="s">
        <v>192</v>
      </c>
      <c r="D144" s="125"/>
      <c r="E144" s="125" t="s">
        <v>456</v>
      </c>
      <c r="F144" s="125"/>
      <c r="G144" s="125"/>
      <c r="H144" s="120" t="s">
        <v>291</v>
      </c>
      <c r="I144" s="118" t="s">
        <v>457</v>
      </c>
      <c r="J144" s="119">
        <v>0.77083333333333337</v>
      </c>
      <c r="K144" s="118" t="s">
        <v>681</v>
      </c>
      <c r="L144" s="138">
        <f t="shared" si="1"/>
        <v>2.4305555555555469E-2</v>
      </c>
      <c r="M144" s="138">
        <f t="shared" si="0"/>
        <v>2.4305555555555691E-2</v>
      </c>
      <c r="N144" s="88"/>
      <c r="P144" s="131"/>
      <c r="T144" s="131"/>
      <c r="U144" s="131"/>
      <c r="W144" s="131"/>
      <c r="AB144" s="131"/>
    </row>
    <row r="145" spans="1:28" s="27" customFormat="1" ht="35.1" customHeight="1" x14ac:dyDescent="0.25">
      <c r="A145" s="87"/>
      <c r="B145" s="74"/>
      <c r="C145" s="81" t="s">
        <v>193</v>
      </c>
      <c r="D145" s="125"/>
      <c r="E145" s="125" t="s">
        <v>458</v>
      </c>
      <c r="F145" s="125"/>
      <c r="G145" s="125"/>
      <c r="H145" s="120" t="s">
        <v>291</v>
      </c>
      <c r="I145" s="118" t="s">
        <v>459</v>
      </c>
      <c r="J145" s="119">
        <v>0.45833333333333331</v>
      </c>
      <c r="K145" s="118" t="s">
        <v>682</v>
      </c>
      <c r="L145" s="138">
        <f t="shared" si="1"/>
        <v>1.0416666666666685E-2</v>
      </c>
      <c r="M145" s="138">
        <f t="shared" si="0"/>
        <v>3.472222222222221E-2</v>
      </c>
      <c r="N145" s="88"/>
      <c r="P145" s="131"/>
      <c r="T145" s="131"/>
      <c r="U145" s="131"/>
      <c r="W145" s="131"/>
      <c r="AB145" s="131"/>
    </row>
    <row r="146" spans="1:28" s="27" customFormat="1" ht="35.1" customHeight="1" x14ac:dyDescent="0.25">
      <c r="A146" s="87"/>
      <c r="B146" s="74"/>
      <c r="C146" s="81" t="s">
        <v>194</v>
      </c>
      <c r="D146" s="125"/>
      <c r="E146" s="125" t="s">
        <v>460</v>
      </c>
      <c r="F146" s="125"/>
      <c r="G146" s="125"/>
      <c r="H146" s="120" t="s">
        <v>291</v>
      </c>
      <c r="I146" s="118" t="s">
        <v>461</v>
      </c>
      <c r="J146" s="119">
        <v>0.54166666666666663</v>
      </c>
      <c r="K146" s="118" t="s">
        <v>683</v>
      </c>
      <c r="L146" s="138">
        <f t="shared" si="1"/>
        <v>2.9861111111111116E-2</v>
      </c>
      <c r="M146" s="138">
        <f t="shared" si="0"/>
        <v>5.3472222222222254E-2</v>
      </c>
      <c r="N146" s="88"/>
      <c r="P146" s="131"/>
      <c r="T146" s="131"/>
      <c r="U146" s="131"/>
      <c r="W146" s="131"/>
      <c r="AB146" s="131"/>
    </row>
    <row r="147" spans="1:28" s="27" customFormat="1" ht="35.1" customHeight="1" x14ac:dyDescent="0.25">
      <c r="A147" s="87"/>
      <c r="B147" s="74"/>
      <c r="C147" s="81" t="s">
        <v>195</v>
      </c>
      <c r="D147" s="125"/>
      <c r="E147" s="125" t="s">
        <v>462</v>
      </c>
      <c r="F147" s="125"/>
      <c r="G147" s="125"/>
      <c r="H147" s="120" t="s">
        <v>183</v>
      </c>
      <c r="I147" s="118" t="s">
        <v>463</v>
      </c>
      <c r="J147" s="119">
        <v>0.54166666666666663</v>
      </c>
      <c r="K147" s="118" t="s">
        <v>684</v>
      </c>
      <c r="L147" s="138">
        <f t="shared" si="1"/>
        <v>1.0416666666666741E-2</v>
      </c>
      <c r="M147" s="138">
        <f t="shared" si="0"/>
        <v>2.2916666666666696E-2</v>
      </c>
      <c r="N147" s="88"/>
      <c r="P147" s="131"/>
      <c r="T147" s="131"/>
      <c r="U147" s="131"/>
      <c r="W147" s="131"/>
      <c r="AB147" s="131"/>
    </row>
    <row r="148" spans="1:28" s="27" customFormat="1" ht="35.1" customHeight="1" x14ac:dyDescent="0.25">
      <c r="A148" s="87"/>
      <c r="B148" s="74"/>
      <c r="C148" s="81" t="s">
        <v>196</v>
      </c>
      <c r="D148" s="125"/>
      <c r="E148" s="125" t="s">
        <v>464</v>
      </c>
      <c r="F148" s="125"/>
      <c r="G148" s="125"/>
      <c r="H148" s="120" t="s">
        <v>291</v>
      </c>
      <c r="I148" s="118" t="s">
        <v>465</v>
      </c>
      <c r="J148" s="119">
        <v>0.64583333333333337</v>
      </c>
      <c r="K148" s="118" t="s">
        <v>685</v>
      </c>
      <c r="L148" s="138">
        <f t="shared" si="1"/>
        <v>2.4305555555555469E-2</v>
      </c>
      <c r="M148" s="138">
        <f t="shared" si="0"/>
        <v>4.5138888888888951E-2</v>
      </c>
      <c r="N148" s="88"/>
      <c r="P148" s="131"/>
      <c r="T148" s="131"/>
      <c r="U148" s="131"/>
      <c r="W148" s="131"/>
      <c r="AB148" s="131"/>
    </row>
    <row r="149" spans="1:28" s="27" customFormat="1" ht="35.1" customHeight="1" x14ac:dyDescent="0.25">
      <c r="A149" s="87"/>
      <c r="B149" s="74"/>
      <c r="C149" s="81" t="s">
        <v>197</v>
      </c>
      <c r="D149" s="125"/>
      <c r="E149" s="125" t="s">
        <v>466</v>
      </c>
      <c r="F149" s="125"/>
      <c r="G149" s="125"/>
      <c r="H149" s="120" t="s">
        <v>291</v>
      </c>
      <c r="I149" s="118" t="s">
        <v>467</v>
      </c>
      <c r="J149" s="119">
        <v>0.66666666666666663</v>
      </c>
      <c r="K149" s="118" t="s">
        <v>686</v>
      </c>
      <c r="L149" s="138">
        <f t="shared" si="1"/>
        <v>2.430555555555558E-2</v>
      </c>
      <c r="M149" s="138">
        <f t="shared" si="0"/>
        <v>5.902777777777779E-2</v>
      </c>
      <c r="N149" s="88"/>
      <c r="P149" s="131"/>
      <c r="T149" s="131"/>
      <c r="U149" s="131"/>
      <c r="W149" s="131"/>
      <c r="AB149" s="131"/>
    </row>
    <row r="150" spans="1:28" s="27" customFormat="1" ht="35.1" customHeight="1" x14ac:dyDescent="0.25">
      <c r="A150" s="87"/>
      <c r="B150" s="74"/>
      <c r="C150" s="81" t="s">
        <v>199</v>
      </c>
      <c r="D150" s="125"/>
      <c r="E150" s="125" t="s">
        <v>468</v>
      </c>
      <c r="F150" s="125"/>
      <c r="G150" s="125"/>
      <c r="H150" s="120" t="s">
        <v>291</v>
      </c>
      <c r="I150" s="118" t="s">
        <v>469</v>
      </c>
      <c r="J150" s="119">
        <v>0.60416666666666663</v>
      </c>
      <c r="K150" s="118" t="s">
        <v>687</v>
      </c>
      <c r="L150" s="138">
        <f t="shared" si="1"/>
        <v>2.6388888888888906E-2</v>
      </c>
      <c r="M150" s="138">
        <f t="shared" si="0"/>
        <v>3.6111111111111094E-2</v>
      </c>
      <c r="N150" s="88"/>
      <c r="P150" s="131"/>
      <c r="T150" s="131"/>
      <c r="U150" s="131"/>
      <c r="W150" s="131"/>
      <c r="AB150" s="131"/>
    </row>
    <row r="151" spans="1:28" s="27" customFormat="1" ht="35.1" customHeight="1" x14ac:dyDescent="0.25">
      <c r="A151" s="87"/>
      <c r="B151" s="74"/>
      <c r="C151" s="81" t="s">
        <v>198</v>
      </c>
      <c r="D151" s="125"/>
      <c r="E151" s="125" t="s">
        <v>470</v>
      </c>
      <c r="F151" s="125"/>
      <c r="G151" s="125"/>
      <c r="H151" s="120" t="s">
        <v>291</v>
      </c>
      <c r="I151" s="118" t="s">
        <v>471</v>
      </c>
      <c r="J151" s="119">
        <v>0.5</v>
      </c>
      <c r="K151" s="118" t="s">
        <v>688</v>
      </c>
      <c r="L151" s="138">
        <f t="shared" si="1"/>
        <v>2.083333333333337E-2</v>
      </c>
      <c r="M151" s="138">
        <f t="shared" si="0"/>
        <v>3.3333333333333326E-2</v>
      </c>
      <c r="N151" s="88"/>
      <c r="P151" s="131"/>
      <c r="T151" s="131"/>
      <c r="U151" s="131"/>
      <c r="W151" s="131"/>
      <c r="AB151" s="131"/>
    </row>
    <row r="152" spans="1:28" s="27" customFormat="1" ht="35.1" customHeight="1" x14ac:dyDescent="0.25">
      <c r="A152" s="87"/>
      <c r="B152" s="74"/>
      <c r="C152" s="81" t="s">
        <v>200</v>
      </c>
      <c r="D152" s="125"/>
      <c r="E152" s="125" t="s">
        <v>472</v>
      </c>
      <c r="F152" s="125"/>
      <c r="G152" s="125"/>
      <c r="H152" s="120" t="s">
        <v>291</v>
      </c>
      <c r="I152" s="118" t="s">
        <v>471</v>
      </c>
      <c r="J152" s="119">
        <v>0.66666666666666663</v>
      </c>
      <c r="K152" s="118" t="s">
        <v>689</v>
      </c>
      <c r="L152" s="138">
        <f t="shared" si="1"/>
        <v>2.9861111111111116E-2</v>
      </c>
      <c r="M152" s="138">
        <f t="shared" si="0"/>
        <v>3.6111111111111094E-2</v>
      </c>
      <c r="N152" s="88"/>
      <c r="P152" s="131"/>
      <c r="T152" s="131"/>
      <c r="U152" s="131"/>
      <c r="W152" s="131"/>
      <c r="AB152" s="131"/>
    </row>
    <row r="153" spans="1:28" s="27" customFormat="1" ht="35.1" customHeight="1" x14ac:dyDescent="0.25">
      <c r="A153" s="87"/>
      <c r="B153" s="74"/>
      <c r="C153" s="81" t="s">
        <v>204</v>
      </c>
      <c r="D153" s="125"/>
      <c r="E153" s="125" t="s">
        <v>473</v>
      </c>
      <c r="F153" s="125"/>
      <c r="G153" s="125"/>
      <c r="H153" s="120" t="s">
        <v>183</v>
      </c>
      <c r="I153" s="118" t="s">
        <v>471</v>
      </c>
      <c r="J153" s="119">
        <v>0.75</v>
      </c>
      <c r="K153" s="118" t="s">
        <v>690</v>
      </c>
      <c r="L153" s="138">
        <f t="shared" si="1"/>
        <v>2.083333333333337E-2</v>
      </c>
      <c r="M153" s="138">
        <f t="shared" si="0"/>
        <v>2.0833333333333259E-2</v>
      </c>
      <c r="N153" s="88"/>
      <c r="P153" s="131"/>
      <c r="T153" s="131"/>
      <c r="U153" s="131"/>
      <c r="W153" s="131"/>
      <c r="AB153" s="131"/>
    </row>
    <row r="154" spans="1:28" s="27" customFormat="1" ht="35.1" customHeight="1" x14ac:dyDescent="0.25">
      <c r="A154" s="87"/>
      <c r="B154" s="74"/>
      <c r="C154" s="81" t="s">
        <v>205</v>
      </c>
      <c r="D154" s="125"/>
      <c r="E154" s="125" t="s">
        <v>474</v>
      </c>
      <c r="F154" s="125"/>
      <c r="G154" s="125"/>
      <c r="H154" s="120" t="s">
        <v>183</v>
      </c>
      <c r="I154" s="118" t="s">
        <v>475</v>
      </c>
      <c r="J154" s="119">
        <v>0.5625</v>
      </c>
      <c r="K154" s="118" t="s">
        <v>691</v>
      </c>
      <c r="L154" s="138">
        <f t="shared" si="1"/>
        <v>2.083333333333337E-2</v>
      </c>
      <c r="M154" s="138">
        <f t="shared" si="0"/>
        <v>2.430555555555558E-2</v>
      </c>
      <c r="N154" s="88"/>
      <c r="P154" s="131"/>
      <c r="T154" s="131"/>
      <c r="U154" s="131"/>
      <c r="W154" s="131"/>
      <c r="AB154" s="131"/>
    </row>
    <row r="155" spans="1:28" s="27" customFormat="1" ht="35.1" customHeight="1" x14ac:dyDescent="0.25">
      <c r="A155" s="87"/>
      <c r="B155" s="74"/>
      <c r="C155" s="81" t="s">
        <v>206</v>
      </c>
      <c r="D155" s="125"/>
      <c r="E155" s="125" t="s">
        <v>476</v>
      </c>
      <c r="F155" s="125"/>
      <c r="G155" s="125"/>
      <c r="H155" s="120" t="s">
        <v>183</v>
      </c>
      <c r="I155" s="121" t="s">
        <v>477</v>
      </c>
      <c r="J155" s="119">
        <v>0.41666666666666669</v>
      </c>
      <c r="K155" s="122" t="s">
        <v>692</v>
      </c>
      <c r="L155" s="138">
        <f t="shared" si="1"/>
        <v>1.1805555555555514E-2</v>
      </c>
      <c r="M155" s="138">
        <f t="shared" si="0"/>
        <v>2.6388888888888906E-2</v>
      </c>
      <c r="N155" s="88"/>
      <c r="P155" s="131"/>
      <c r="T155" s="131"/>
      <c r="U155" s="131"/>
      <c r="W155" s="131"/>
      <c r="AB155" s="131"/>
    </row>
    <row r="156" spans="1:28" s="27" customFormat="1" ht="35.1" customHeight="1" x14ac:dyDescent="0.25">
      <c r="A156" s="87"/>
      <c r="B156" s="74"/>
      <c r="C156" s="81" t="s">
        <v>207</v>
      </c>
      <c r="D156" s="125"/>
      <c r="E156" s="125" t="s">
        <v>324</v>
      </c>
      <c r="F156" s="125"/>
      <c r="G156" s="125"/>
      <c r="H156" s="120" t="s">
        <v>291</v>
      </c>
      <c r="I156" s="118" t="s">
        <v>477</v>
      </c>
      <c r="J156" s="119">
        <v>0.5</v>
      </c>
      <c r="K156" s="118" t="s">
        <v>693</v>
      </c>
      <c r="L156" s="138">
        <f t="shared" si="1"/>
        <v>2.430555555555558E-2</v>
      </c>
      <c r="M156" s="138">
        <f t="shared" si="0"/>
        <v>2.777777777777779E-2</v>
      </c>
      <c r="N156" s="88"/>
      <c r="P156" s="131"/>
      <c r="T156" s="131"/>
      <c r="U156" s="131"/>
      <c r="W156" s="131"/>
      <c r="AB156" s="131"/>
    </row>
    <row r="157" spans="1:28" s="27" customFormat="1" ht="35.1" customHeight="1" x14ac:dyDescent="0.25">
      <c r="A157" s="87"/>
      <c r="B157" s="74"/>
      <c r="C157" s="81" t="s">
        <v>208</v>
      </c>
      <c r="D157" s="125"/>
      <c r="E157" s="125" t="s">
        <v>478</v>
      </c>
      <c r="F157" s="125"/>
      <c r="G157" s="125"/>
      <c r="H157" s="120" t="s">
        <v>291</v>
      </c>
      <c r="I157" s="118" t="s">
        <v>479</v>
      </c>
      <c r="J157" s="119">
        <v>0.60416666666666663</v>
      </c>
      <c r="K157" s="118" t="s">
        <v>694</v>
      </c>
      <c r="L157" s="138">
        <f t="shared" si="1"/>
        <v>2.083333333333337E-2</v>
      </c>
      <c r="M157" s="138">
        <f t="shared" si="0"/>
        <v>2.083333333333337E-2</v>
      </c>
      <c r="N157" s="88"/>
      <c r="P157" s="131"/>
      <c r="T157" s="131"/>
      <c r="U157" s="131"/>
      <c r="W157" s="131"/>
      <c r="AB157" s="131"/>
    </row>
    <row r="158" spans="1:28" s="27" customFormat="1" ht="35.1" customHeight="1" x14ac:dyDescent="0.25">
      <c r="A158" s="87"/>
      <c r="B158" s="74"/>
      <c r="C158" s="81" t="s">
        <v>209</v>
      </c>
      <c r="D158" s="125"/>
      <c r="E158" s="125" t="s">
        <v>480</v>
      </c>
      <c r="F158" s="125"/>
      <c r="G158" s="125"/>
      <c r="H158" s="120" t="s">
        <v>291</v>
      </c>
      <c r="I158" s="118" t="s">
        <v>481</v>
      </c>
      <c r="J158" s="119">
        <v>0.41666666666666669</v>
      </c>
      <c r="K158" s="118" t="s">
        <v>695</v>
      </c>
      <c r="L158" s="138">
        <f t="shared" si="1"/>
        <v>1.3888888888888895E-2</v>
      </c>
      <c r="M158" s="138">
        <f t="shared" si="0"/>
        <v>3.333333333333327E-2</v>
      </c>
      <c r="N158" s="88"/>
      <c r="P158" s="131"/>
      <c r="T158" s="131"/>
      <c r="U158" s="131"/>
      <c r="W158" s="131"/>
      <c r="AB158" s="131"/>
    </row>
    <row r="159" spans="1:28" s="27" customFormat="1" ht="35.1" customHeight="1" x14ac:dyDescent="0.25">
      <c r="A159" s="87"/>
      <c r="B159" s="74"/>
      <c r="C159" s="81" t="s">
        <v>210</v>
      </c>
      <c r="D159" s="125"/>
      <c r="E159" s="125" t="s">
        <v>482</v>
      </c>
      <c r="F159" s="125"/>
      <c r="G159" s="125"/>
      <c r="H159" s="120" t="s">
        <v>291</v>
      </c>
      <c r="I159" s="118" t="s">
        <v>481</v>
      </c>
      <c r="J159" s="119">
        <v>0.58333333333333337</v>
      </c>
      <c r="K159" s="119" t="s">
        <v>696</v>
      </c>
      <c r="L159" s="138">
        <f t="shared" si="1"/>
        <v>4.166666666666663E-2</v>
      </c>
      <c r="M159" s="138">
        <f t="shared" si="0"/>
        <v>3.3333333333333326E-2</v>
      </c>
      <c r="N159" s="88"/>
      <c r="P159" s="131"/>
      <c r="T159" s="131"/>
      <c r="U159" s="131"/>
      <c r="W159" s="131"/>
      <c r="AB159" s="131"/>
    </row>
    <row r="160" spans="1:28" s="27" customFormat="1" ht="35.1" customHeight="1" x14ac:dyDescent="0.25">
      <c r="A160" s="87"/>
      <c r="B160" s="74"/>
      <c r="C160" s="81" t="s">
        <v>211</v>
      </c>
      <c r="D160" s="125"/>
      <c r="E160" s="125" t="s">
        <v>483</v>
      </c>
      <c r="F160" s="125"/>
      <c r="G160" s="125"/>
      <c r="H160" s="120" t="s">
        <v>183</v>
      </c>
      <c r="I160" s="118" t="s">
        <v>484</v>
      </c>
      <c r="J160" s="119">
        <v>0.58333333333333337</v>
      </c>
      <c r="K160" s="118" t="s">
        <v>697</v>
      </c>
      <c r="L160" s="138">
        <f t="shared" si="1"/>
        <v>1.388888888888884E-2</v>
      </c>
      <c r="M160" s="138">
        <f t="shared" si="0"/>
        <v>2.777777777777779E-2</v>
      </c>
      <c r="N160" s="88"/>
      <c r="P160" s="131"/>
      <c r="T160" s="131"/>
      <c r="U160" s="131"/>
      <c r="W160" s="131"/>
      <c r="AB160" s="131"/>
    </row>
    <row r="161" spans="1:28" s="27" customFormat="1" ht="35.1" customHeight="1" x14ac:dyDescent="0.25">
      <c r="A161" s="87"/>
      <c r="B161" s="74"/>
      <c r="C161" s="81" t="s">
        <v>212</v>
      </c>
      <c r="D161" s="125"/>
      <c r="E161" s="125" t="s">
        <v>485</v>
      </c>
      <c r="F161" s="125"/>
      <c r="G161" s="125"/>
      <c r="H161" s="120" t="s">
        <v>183</v>
      </c>
      <c r="I161" s="118" t="s">
        <v>486</v>
      </c>
      <c r="J161" s="119">
        <v>0.52083333333333337</v>
      </c>
      <c r="K161" s="118" t="s">
        <v>761</v>
      </c>
      <c r="L161" s="138">
        <f t="shared" si="1"/>
        <v>1.041666666666663E-2</v>
      </c>
      <c r="M161" s="138">
        <f t="shared" si="0"/>
        <v>1.7361111111111049E-2</v>
      </c>
      <c r="N161" s="88"/>
      <c r="P161" s="131"/>
      <c r="T161" s="131"/>
      <c r="U161" s="131"/>
      <c r="W161" s="131"/>
      <c r="AB161" s="131"/>
    </row>
    <row r="162" spans="1:28" s="27" customFormat="1" ht="35.1" customHeight="1" x14ac:dyDescent="0.25">
      <c r="A162" s="87"/>
      <c r="B162" s="74"/>
      <c r="C162" s="81" t="s">
        <v>213</v>
      </c>
      <c r="D162" s="125"/>
      <c r="E162" s="125" t="s">
        <v>487</v>
      </c>
      <c r="F162" s="125"/>
      <c r="G162" s="125"/>
      <c r="H162" s="120" t="s">
        <v>291</v>
      </c>
      <c r="I162" s="118" t="s">
        <v>488</v>
      </c>
      <c r="J162" s="119">
        <v>0.45833333333333331</v>
      </c>
      <c r="K162" s="118" t="s">
        <v>698</v>
      </c>
      <c r="L162" s="138">
        <f t="shared" si="1"/>
        <v>1.5972222222222221E-2</v>
      </c>
      <c r="M162" s="138">
        <f t="shared" si="0"/>
        <v>2.9166666666666674E-2</v>
      </c>
      <c r="N162" s="88"/>
      <c r="P162" s="131"/>
      <c r="T162" s="131"/>
      <c r="U162" s="131"/>
      <c r="W162" s="131"/>
      <c r="AB162" s="131"/>
    </row>
    <row r="163" spans="1:28" s="27" customFormat="1" ht="35.1" customHeight="1" x14ac:dyDescent="0.25">
      <c r="A163" s="87"/>
      <c r="B163" s="74"/>
      <c r="C163" s="81" t="s">
        <v>214</v>
      </c>
      <c r="D163" s="125"/>
      <c r="E163" s="125" t="s">
        <v>489</v>
      </c>
      <c r="F163" s="125"/>
      <c r="G163" s="125"/>
      <c r="H163" s="120" t="s">
        <v>183</v>
      </c>
      <c r="I163" s="118" t="s">
        <v>490</v>
      </c>
      <c r="J163" s="119">
        <v>0.6875</v>
      </c>
      <c r="K163" s="118" t="s">
        <v>699</v>
      </c>
      <c r="L163" s="138">
        <f t="shared" si="1"/>
        <v>1.041666666666663E-2</v>
      </c>
      <c r="M163" s="138">
        <f t="shared" si="0"/>
        <v>1.736111111111116E-2</v>
      </c>
      <c r="N163" s="88"/>
      <c r="P163" s="131"/>
      <c r="T163" s="131"/>
      <c r="U163" s="131"/>
      <c r="W163" s="131"/>
      <c r="AB163" s="131"/>
    </row>
    <row r="164" spans="1:28" s="27" customFormat="1" ht="35.1" customHeight="1" x14ac:dyDescent="0.25">
      <c r="A164" s="87"/>
      <c r="B164" s="74"/>
      <c r="C164" s="81" t="s">
        <v>215</v>
      </c>
      <c r="D164" s="125"/>
      <c r="E164" s="125" t="s">
        <v>491</v>
      </c>
      <c r="F164" s="125"/>
      <c r="G164" s="125"/>
      <c r="H164" s="120" t="s">
        <v>183</v>
      </c>
      <c r="I164" s="118" t="s">
        <v>492</v>
      </c>
      <c r="J164" s="119">
        <v>0.6875</v>
      </c>
      <c r="K164" s="122" t="s">
        <v>700</v>
      </c>
      <c r="L164" s="138">
        <f t="shared" si="1"/>
        <v>1.736111111111116E-2</v>
      </c>
      <c r="M164" s="138">
        <f t="shared" si="0"/>
        <v>2.4305555555555469E-2</v>
      </c>
      <c r="N164" s="88"/>
      <c r="P164" s="131"/>
      <c r="T164" s="131"/>
      <c r="U164" s="131"/>
      <c r="W164" s="131"/>
      <c r="AB164" s="131"/>
    </row>
    <row r="165" spans="1:28" s="27" customFormat="1" ht="35.1" customHeight="1" x14ac:dyDescent="0.25">
      <c r="A165" s="87"/>
      <c r="B165" s="74"/>
      <c r="C165" s="81" t="s">
        <v>216</v>
      </c>
      <c r="D165" s="125"/>
      <c r="E165" s="125" t="s">
        <v>493</v>
      </c>
      <c r="F165" s="125"/>
      <c r="G165" s="125"/>
      <c r="H165" s="120" t="s">
        <v>183</v>
      </c>
      <c r="I165" s="121" t="s">
        <v>494</v>
      </c>
      <c r="J165" s="119">
        <v>0.41666666666666669</v>
      </c>
      <c r="K165" s="118" t="s">
        <v>701</v>
      </c>
      <c r="L165" s="138">
        <f t="shared" si="1"/>
        <v>2.430555555555558E-2</v>
      </c>
      <c r="M165" s="138">
        <f t="shared" si="0"/>
        <v>5.9027777777777735E-2</v>
      </c>
      <c r="N165" s="88"/>
      <c r="P165" s="131"/>
      <c r="T165" s="131"/>
      <c r="U165" s="131"/>
      <c r="W165" s="131"/>
      <c r="AB165" s="131"/>
    </row>
    <row r="166" spans="1:28" s="27" customFormat="1" ht="35.1" customHeight="1" x14ac:dyDescent="0.25">
      <c r="A166" s="87"/>
      <c r="B166" s="74"/>
      <c r="C166" s="81" t="s">
        <v>217</v>
      </c>
      <c r="D166" s="125"/>
      <c r="E166" s="125" t="s">
        <v>495</v>
      </c>
      <c r="F166" s="125"/>
      <c r="G166" s="125"/>
      <c r="H166" s="120" t="s">
        <v>291</v>
      </c>
      <c r="I166" s="118" t="s">
        <v>494</v>
      </c>
      <c r="J166" s="119">
        <v>0.52083333333333337</v>
      </c>
      <c r="K166" s="118" t="s">
        <v>202</v>
      </c>
      <c r="L166" s="138">
        <f t="shared" si="1"/>
        <v>2.0833333333333259E-2</v>
      </c>
      <c r="M166" s="138">
        <f t="shared" si="0"/>
        <v>4.1666666666666741E-2</v>
      </c>
      <c r="N166" s="88"/>
      <c r="P166" s="131"/>
      <c r="T166" s="131"/>
      <c r="U166" s="131"/>
      <c r="W166" s="131"/>
      <c r="AB166" s="131"/>
    </row>
    <row r="167" spans="1:28" s="27" customFormat="1" ht="35.1" customHeight="1" x14ac:dyDescent="0.25">
      <c r="A167" s="87"/>
      <c r="B167" s="74"/>
      <c r="C167" s="81" t="s">
        <v>218</v>
      </c>
      <c r="D167" s="125"/>
      <c r="E167" s="125" t="s">
        <v>496</v>
      </c>
      <c r="F167" s="125"/>
      <c r="G167" s="125"/>
      <c r="H167" s="120" t="s">
        <v>183</v>
      </c>
      <c r="I167" s="118" t="s">
        <v>497</v>
      </c>
      <c r="J167" s="119">
        <v>0.33333333333333331</v>
      </c>
      <c r="K167" s="118" t="s">
        <v>273</v>
      </c>
      <c r="L167" s="138">
        <f t="shared" si="1"/>
        <v>4.1666666666666685E-2</v>
      </c>
      <c r="M167" s="138">
        <f t="shared" ref="M167:M230" si="2">TIMEVALUE(RIGHT(K167,5))-TIMEVALUE(LEFT(K167,5))</f>
        <v>4.1666666666666685E-2</v>
      </c>
      <c r="N167" s="88"/>
      <c r="P167" s="131"/>
      <c r="T167" s="131"/>
      <c r="U167" s="131"/>
      <c r="W167" s="131"/>
      <c r="AB167" s="131"/>
    </row>
    <row r="168" spans="1:28" s="27" customFormat="1" ht="35.1" customHeight="1" x14ac:dyDescent="0.25">
      <c r="A168" s="87"/>
      <c r="B168" s="74"/>
      <c r="C168" s="81" t="s">
        <v>219</v>
      </c>
      <c r="D168" s="125"/>
      <c r="E168" s="125" t="s">
        <v>498</v>
      </c>
      <c r="F168" s="125"/>
      <c r="G168" s="125"/>
      <c r="H168" s="120" t="s">
        <v>291</v>
      </c>
      <c r="I168" s="118" t="s">
        <v>499</v>
      </c>
      <c r="J168" s="119">
        <v>0.3125</v>
      </c>
      <c r="K168" s="118" t="s">
        <v>500</v>
      </c>
      <c r="L168" s="138">
        <f t="shared" si="1"/>
        <v>2.0833333333333315E-2</v>
      </c>
      <c r="M168" s="138">
        <f t="shared" si="2"/>
        <v>0.125</v>
      </c>
      <c r="N168" s="88"/>
      <c r="P168" s="131"/>
      <c r="T168" s="131"/>
      <c r="U168" s="131"/>
      <c r="W168" s="131"/>
      <c r="AB168" s="131"/>
    </row>
    <row r="169" spans="1:28" s="27" customFormat="1" ht="35.1" customHeight="1" x14ac:dyDescent="0.25">
      <c r="A169" s="87"/>
      <c r="B169" s="74"/>
      <c r="C169" s="81" t="s">
        <v>220</v>
      </c>
      <c r="D169" s="125"/>
      <c r="E169" s="125" t="s">
        <v>501</v>
      </c>
      <c r="F169" s="125"/>
      <c r="G169" s="125"/>
      <c r="H169" s="120" t="s">
        <v>291</v>
      </c>
      <c r="I169" s="118" t="s">
        <v>502</v>
      </c>
      <c r="J169" s="119">
        <v>0.375</v>
      </c>
      <c r="K169" s="118" t="s">
        <v>702</v>
      </c>
      <c r="L169" s="138">
        <f t="shared" si="1"/>
        <v>2.7777777777777735E-2</v>
      </c>
      <c r="M169" s="138">
        <f t="shared" si="2"/>
        <v>5.555555555555558E-2</v>
      </c>
      <c r="N169" s="88"/>
      <c r="P169" s="131"/>
      <c r="T169" s="131"/>
      <c r="U169" s="131"/>
      <c r="W169" s="131"/>
      <c r="AB169" s="131"/>
    </row>
    <row r="170" spans="1:28" s="27" customFormat="1" ht="35.1" customHeight="1" x14ac:dyDescent="0.25">
      <c r="A170" s="87"/>
      <c r="B170" s="74"/>
      <c r="C170" s="81" t="s">
        <v>221</v>
      </c>
      <c r="D170" s="125"/>
      <c r="E170" s="125" t="s">
        <v>503</v>
      </c>
      <c r="F170" s="125"/>
      <c r="G170" s="125"/>
      <c r="H170" s="120" t="s">
        <v>291</v>
      </c>
      <c r="I170" s="118" t="s">
        <v>502</v>
      </c>
      <c r="J170" s="119">
        <v>0.41666666666666669</v>
      </c>
      <c r="K170" s="118" t="s">
        <v>274</v>
      </c>
      <c r="L170" s="138">
        <f t="shared" ref="L170:L233" si="3">TIMEVALUE(LEFT(K170,5))-J170</f>
        <v>4.166666666666663E-2</v>
      </c>
      <c r="M170" s="138">
        <f t="shared" si="2"/>
        <v>8.3333333333333315E-2</v>
      </c>
      <c r="N170" s="88"/>
      <c r="P170" s="131"/>
      <c r="T170" s="131"/>
      <c r="U170" s="131"/>
      <c r="W170" s="131"/>
      <c r="AB170" s="131"/>
    </row>
    <row r="171" spans="1:28" s="27" customFormat="1" ht="35.1" customHeight="1" x14ac:dyDescent="0.25">
      <c r="A171" s="87"/>
      <c r="B171" s="74"/>
      <c r="C171" s="81" t="s">
        <v>222</v>
      </c>
      <c r="D171" s="125"/>
      <c r="E171" s="125" t="s">
        <v>474</v>
      </c>
      <c r="F171" s="125"/>
      <c r="G171" s="125"/>
      <c r="H171" s="120" t="s">
        <v>183</v>
      </c>
      <c r="I171" s="118" t="s">
        <v>504</v>
      </c>
      <c r="J171" s="119">
        <v>0.45833333333333331</v>
      </c>
      <c r="K171" s="118" t="s">
        <v>703</v>
      </c>
      <c r="L171" s="138">
        <f t="shared" si="3"/>
        <v>1.7361111111111105E-2</v>
      </c>
      <c r="M171" s="138">
        <f t="shared" si="2"/>
        <v>3.3333333333333326E-2</v>
      </c>
      <c r="N171" s="88"/>
      <c r="P171" s="131"/>
      <c r="T171" s="131"/>
      <c r="U171" s="131"/>
      <c r="W171" s="131"/>
      <c r="AB171" s="131"/>
    </row>
    <row r="172" spans="1:28" s="27" customFormat="1" ht="35.1" customHeight="1" x14ac:dyDescent="0.25">
      <c r="A172" s="87"/>
      <c r="B172" s="74"/>
      <c r="C172" s="81" t="s">
        <v>223</v>
      </c>
      <c r="D172" s="125"/>
      <c r="E172" s="125" t="s">
        <v>505</v>
      </c>
      <c r="F172" s="125"/>
      <c r="G172" s="125"/>
      <c r="H172" s="120" t="s">
        <v>291</v>
      </c>
      <c r="I172" s="118" t="s">
        <v>506</v>
      </c>
      <c r="J172" s="119">
        <v>0.41666666666666669</v>
      </c>
      <c r="K172" s="118" t="s">
        <v>704</v>
      </c>
      <c r="L172" s="138">
        <f t="shared" si="3"/>
        <v>2.2916666666666696E-2</v>
      </c>
      <c r="M172" s="138">
        <f t="shared" si="2"/>
        <v>2.5694444444444353E-2</v>
      </c>
      <c r="N172" s="88"/>
      <c r="P172" s="131"/>
      <c r="T172" s="131"/>
      <c r="U172" s="131"/>
      <c r="W172" s="131"/>
      <c r="AB172" s="131"/>
    </row>
    <row r="173" spans="1:28" s="27" customFormat="1" ht="35.1" customHeight="1" x14ac:dyDescent="0.25">
      <c r="A173" s="87"/>
      <c r="B173" s="74"/>
      <c r="C173" s="81" t="s">
        <v>224</v>
      </c>
      <c r="D173" s="125"/>
      <c r="E173" s="125" t="s">
        <v>507</v>
      </c>
      <c r="F173" s="125"/>
      <c r="G173" s="125"/>
      <c r="H173" s="120" t="s">
        <v>183</v>
      </c>
      <c r="I173" s="118" t="s">
        <v>506</v>
      </c>
      <c r="J173" s="119">
        <v>0.47916666666666669</v>
      </c>
      <c r="K173" s="119" t="s">
        <v>184</v>
      </c>
      <c r="L173" s="138">
        <f t="shared" si="3"/>
        <v>2.0833333333333315E-2</v>
      </c>
      <c r="M173" s="138">
        <f t="shared" si="2"/>
        <v>8.333333333333337E-2</v>
      </c>
      <c r="N173" s="88"/>
      <c r="P173" s="131"/>
      <c r="T173" s="131"/>
      <c r="U173" s="131"/>
      <c r="W173" s="131"/>
      <c r="AB173" s="131"/>
    </row>
    <row r="174" spans="1:28" s="27" customFormat="1" ht="35.1" customHeight="1" x14ac:dyDescent="0.25">
      <c r="A174" s="87"/>
      <c r="B174" s="74"/>
      <c r="C174" s="81" t="s">
        <v>225</v>
      </c>
      <c r="D174" s="125"/>
      <c r="E174" s="125" t="s">
        <v>508</v>
      </c>
      <c r="F174" s="125"/>
      <c r="G174" s="125"/>
      <c r="H174" s="120" t="s">
        <v>291</v>
      </c>
      <c r="I174" s="118" t="s">
        <v>486</v>
      </c>
      <c r="J174" s="119">
        <v>0.64583333333333337</v>
      </c>
      <c r="K174" s="118" t="s">
        <v>201</v>
      </c>
      <c r="L174" s="138">
        <f t="shared" si="3"/>
        <v>2.0833333333333259E-2</v>
      </c>
      <c r="M174" s="138">
        <f t="shared" si="2"/>
        <v>8.333333333333337E-2</v>
      </c>
      <c r="N174" s="88"/>
      <c r="P174" s="131"/>
      <c r="T174" s="131"/>
      <c r="U174" s="131"/>
      <c r="W174" s="131"/>
      <c r="AB174" s="131"/>
    </row>
    <row r="175" spans="1:28" s="27" customFormat="1" ht="35.1" customHeight="1" x14ac:dyDescent="0.25">
      <c r="A175" s="87"/>
      <c r="B175" s="74"/>
      <c r="C175" s="81" t="s">
        <v>226</v>
      </c>
      <c r="D175" s="125"/>
      <c r="E175" s="125" t="s">
        <v>509</v>
      </c>
      <c r="F175" s="125"/>
      <c r="G175" s="125"/>
      <c r="H175" s="120" t="s">
        <v>183</v>
      </c>
      <c r="I175" s="118" t="s">
        <v>510</v>
      </c>
      <c r="J175" s="119">
        <v>0.3125</v>
      </c>
      <c r="K175" s="122" t="s">
        <v>757</v>
      </c>
      <c r="L175" s="138">
        <f t="shared" si="3"/>
        <v>1.0416666666666685E-2</v>
      </c>
      <c r="M175" s="138">
        <f t="shared" si="2"/>
        <v>2.0833333333333315E-2</v>
      </c>
      <c r="N175" s="88"/>
      <c r="P175" s="131"/>
      <c r="T175" s="131"/>
      <c r="U175" s="131"/>
      <c r="W175" s="131"/>
      <c r="AB175" s="131"/>
    </row>
    <row r="176" spans="1:28" s="27" customFormat="1" ht="35.1" customHeight="1" x14ac:dyDescent="0.25">
      <c r="A176" s="87"/>
      <c r="B176" s="74"/>
      <c r="C176" s="81" t="s">
        <v>227</v>
      </c>
      <c r="D176" s="125"/>
      <c r="E176" s="125" t="s">
        <v>511</v>
      </c>
      <c r="F176" s="125"/>
      <c r="G176" s="125"/>
      <c r="H176" s="120" t="s">
        <v>291</v>
      </c>
      <c r="I176" s="118" t="s">
        <v>512</v>
      </c>
      <c r="J176" s="119">
        <v>0.54166666666666663</v>
      </c>
      <c r="K176" s="118" t="s">
        <v>705</v>
      </c>
      <c r="L176" s="138">
        <f t="shared" si="3"/>
        <v>2.430555555555558E-2</v>
      </c>
      <c r="M176" s="138">
        <f t="shared" si="2"/>
        <v>3.6805555555555536E-2</v>
      </c>
      <c r="N176" s="88"/>
      <c r="P176" s="131"/>
      <c r="T176" s="131"/>
      <c r="U176" s="131"/>
      <c r="W176" s="131"/>
      <c r="AB176" s="131"/>
    </row>
    <row r="177" spans="1:28" s="27" customFormat="1" ht="35.1" customHeight="1" x14ac:dyDescent="0.25">
      <c r="A177" s="87"/>
      <c r="B177" s="74"/>
      <c r="C177" s="81" t="s">
        <v>228</v>
      </c>
      <c r="D177" s="125"/>
      <c r="E177" s="125" t="s">
        <v>513</v>
      </c>
      <c r="F177" s="125"/>
      <c r="G177" s="125"/>
      <c r="H177" s="120" t="s">
        <v>291</v>
      </c>
      <c r="I177" s="118" t="s">
        <v>514</v>
      </c>
      <c r="J177" s="119">
        <v>0.75</v>
      </c>
      <c r="K177" s="118" t="s">
        <v>706</v>
      </c>
      <c r="L177" s="138">
        <f t="shared" si="3"/>
        <v>3.125E-2</v>
      </c>
      <c r="M177" s="138">
        <f t="shared" si="2"/>
        <v>5.208333333333337E-2</v>
      </c>
      <c r="N177" s="88"/>
      <c r="P177" s="131"/>
      <c r="T177" s="131"/>
      <c r="U177" s="131"/>
      <c r="W177" s="131"/>
      <c r="AB177" s="131"/>
    </row>
    <row r="178" spans="1:28" s="27" customFormat="1" ht="35.1" customHeight="1" x14ac:dyDescent="0.25">
      <c r="A178" s="87"/>
      <c r="B178" s="74"/>
      <c r="C178" s="81" t="s">
        <v>229</v>
      </c>
      <c r="D178" s="125"/>
      <c r="E178" s="125" t="s">
        <v>515</v>
      </c>
      <c r="F178" s="125"/>
      <c r="G178" s="125"/>
      <c r="H178" s="120" t="s">
        <v>291</v>
      </c>
      <c r="I178" s="118" t="s">
        <v>516</v>
      </c>
      <c r="J178" s="119">
        <v>0.5</v>
      </c>
      <c r="K178" s="118" t="s">
        <v>707</v>
      </c>
      <c r="L178" s="138">
        <f t="shared" si="3"/>
        <v>1.3888888888888951E-2</v>
      </c>
      <c r="M178" s="138">
        <f t="shared" si="2"/>
        <v>4.8611111111111049E-2</v>
      </c>
      <c r="N178" s="88"/>
      <c r="P178" s="131"/>
      <c r="T178" s="131"/>
      <c r="U178" s="131"/>
      <c r="W178" s="131"/>
      <c r="AB178" s="131"/>
    </row>
    <row r="179" spans="1:28" s="27" customFormat="1" ht="35.1" customHeight="1" x14ac:dyDescent="0.25">
      <c r="A179" s="87"/>
      <c r="B179" s="74"/>
      <c r="C179" s="81" t="s">
        <v>230</v>
      </c>
      <c r="D179" s="125"/>
      <c r="E179" s="125" t="s">
        <v>517</v>
      </c>
      <c r="F179" s="125"/>
      <c r="G179" s="125"/>
      <c r="H179" s="120" t="s">
        <v>291</v>
      </c>
      <c r="I179" s="118" t="s">
        <v>516</v>
      </c>
      <c r="J179" s="119">
        <v>0.72916666666666663</v>
      </c>
      <c r="K179" s="118" t="s">
        <v>708</v>
      </c>
      <c r="L179" s="138">
        <f t="shared" si="3"/>
        <v>2.7777777777777901E-2</v>
      </c>
      <c r="M179" s="138">
        <f t="shared" si="2"/>
        <v>7.638888888888884E-2</v>
      </c>
      <c r="N179" s="88"/>
      <c r="P179" s="131"/>
      <c r="T179" s="131"/>
      <c r="U179" s="131"/>
      <c r="W179" s="131"/>
      <c r="AB179" s="131"/>
    </row>
    <row r="180" spans="1:28" s="27" customFormat="1" ht="35.1" customHeight="1" x14ac:dyDescent="0.25">
      <c r="A180" s="87"/>
      <c r="B180" s="74"/>
      <c r="C180" s="81" t="s">
        <v>231</v>
      </c>
      <c r="D180" s="125"/>
      <c r="E180" s="125" t="s">
        <v>507</v>
      </c>
      <c r="F180" s="125"/>
      <c r="G180" s="125"/>
      <c r="H180" s="120" t="s">
        <v>183</v>
      </c>
      <c r="I180" s="118" t="s">
        <v>518</v>
      </c>
      <c r="J180" s="119">
        <v>0.45833333333333331</v>
      </c>
      <c r="K180" s="118" t="s">
        <v>709</v>
      </c>
      <c r="L180" s="138">
        <f t="shared" si="3"/>
        <v>1.3888888888888951E-2</v>
      </c>
      <c r="M180" s="138">
        <f t="shared" si="2"/>
        <v>4.8611111111111105E-2</v>
      </c>
      <c r="N180" s="88"/>
      <c r="P180" s="131"/>
      <c r="T180" s="131"/>
      <c r="U180" s="131"/>
      <c r="W180" s="131"/>
      <c r="AB180" s="131"/>
    </row>
    <row r="181" spans="1:28" s="27" customFormat="1" ht="35.1" customHeight="1" x14ac:dyDescent="0.25">
      <c r="A181" s="87"/>
      <c r="B181" s="74"/>
      <c r="C181" s="81" t="s">
        <v>232</v>
      </c>
      <c r="D181" s="125"/>
      <c r="E181" s="125" t="s">
        <v>519</v>
      </c>
      <c r="F181" s="125"/>
      <c r="G181" s="125"/>
      <c r="H181" s="120" t="s">
        <v>183</v>
      </c>
      <c r="I181" s="118" t="s">
        <v>520</v>
      </c>
      <c r="J181" s="119">
        <v>0.77083333333333337</v>
      </c>
      <c r="K181" s="119" t="s">
        <v>521</v>
      </c>
      <c r="L181" s="138">
        <f t="shared" si="3"/>
        <v>4.166666666666663E-2</v>
      </c>
      <c r="M181" s="138">
        <f t="shared" si="2"/>
        <v>6.25E-2</v>
      </c>
      <c r="N181" s="88"/>
      <c r="P181" s="131"/>
      <c r="T181" s="131"/>
      <c r="U181" s="131"/>
      <c r="W181" s="131"/>
      <c r="AB181" s="131"/>
    </row>
    <row r="182" spans="1:28" s="27" customFormat="1" ht="35.1" customHeight="1" x14ac:dyDescent="0.25">
      <c r="A182" s="87"/>
      <c r="B182" s="74"/>
      <c r="C182" s="81" t="s">
        <v>233</v>
      </c>
      <c r="D182" s="125"/>
      <c r="E182" s="125" t="s">
        <v>522</v>
      </c>
      <c r="F182" s="125"/>
      <c r="G182" s="125"/>
      <c r="H182" s="120" t="s">
        <v>183</v>
      </c>
      <c r="I182" s="118" t="s">
        <v>523</v>
      </c>
      <c r="J182" s="119">
        <v>0.58333333333333337</v>
      </c>
      <c r="K182" s="122" t="s">
        <v>710</v>
      </c>
      <c r="L182" s="138">
        <f t="shared" si="3"/>
        <v>1.7361111111111049E-2</v>
      </c>
      <c r="M182" s="138">
        <f t="shared" si="2"/>
        <v>4.5138888888888951E-2</v>
      </c>
      <c r="N182" s="88"/>
      <c r="P182" s="131"/>
      <c r="T182" s="131"/>
      <c r="U182" s="131"/>
      <c r="W182" s="131"/>
      <c r="AB182" s="131"/>
    </row>
    <row r="183" spans="1:28" s="27" customFormat="1" ht="35.1" customHeight="1" x14ac:dyDescent="0.25">
      <c r="A183" s="87"/>
      <c r="B183" s="74"/>
      <c r="C183" s="81" t="s">
        <v>234</v>
      </c>
      <c r="D183" s="125"/>
      <c r="E183" s="125" t="s">
        <v>524</v>
      </c>
      <c r="F183" s="125"/>
      <c r="G183" s="125"/>
      <c r="H183" s="120" t="s">
        <v>291</v>
      </c>
      <c r="I183" s="118" t="s">
        <v>525</v>
      </c>
      <c r="J183" s="119">
        <v>0.45833333333333331</v>
      </c>
      <c r="K183" s="126" t="s">
        <v>711</v>
      </c>
      <c r="L183" s="138">
        <f t="shared" si="3"/>
        <v>1.7361111111111105E-2</v>
      </c>
      <c r="M183" s="138">
        <f t="shared" si="2"/>
        <v>3.125E-2</v>
      </c>
      <c r="N183" s="88"/>
      <c r="P183" s="131"/>
      <c r="T183" s="131"/>
      <c r="U183" s="131"/>
      <c r="W183" s="131"/>
      <c r="AB183" s="131"/>
    </row>
    <row r="184" spans="1:28" s="27" customFormat="1" ht="35.1" customHeight="1" x14ac:dyDescent="0.25">
      <c r="A184" s="87"/>
      <c r="B184" s="74"/>
      <c r="C184" s="81" t="s">
        <v>235</v>
      </c>
      <c r="D184" s="125"/>
      <c r="E184" s="125" t="s">
        <v>526</v>
      </c>
      <c r="F184" s="125"/>
      <c r="G184" s="125"/>
      <c r="H184" s="120" t="s">
        <v>291</v>
      </c>
      <c r="I184" s="118" t="s">
        <v>527</v>
      </c>
      <c r="J184" s="119">
        <v>0.54166666666666663</v>
      </c>
      <c r="K184" s="118" t="s">
        <v>712</v>
      </c>
      <c r="L184" s="138">
        <f t="shared" si="3"/>
        <v>3.125E-2</v>
      </c>
      <c r="M184" s="138">
        <f t="shared" si="2"/>
        <v>4.5138888888888951E-2</v>
      </c>
      <c r="N184" s="88"/>
      <c r="P184" s="131"/>
      <c r="T184" s="131"/>
      <c r="U184" s="131"/>
      <c r="W184" s="131"/>
      <c r="AB184" s="131"/>
    </row>
    <row r="185" spans="1:28" s="27" customFormat="1" ht="35.1" customHeight="1" x14ac:dyDescent="0.25">
      <c r="A185" s="87"/>
      <c r="B185" s="74"/>
      <c r="C185" s="81" t="s">
        <v>236</v>
      </c>
      <c r="D185" s="125"/>
      <c r="E185" s="125" t="s">
        <v>528</v>
      </c>
      <c r="F185" s="125"/>
      <c r="G185" s="125"/>
      <c r="H185" s="120" t="s">
        <v>291</v>
      </c>
      <c r="I185" s="118" t="s">
        <v>529</v>
      </c>
      <c r="J185" s="119">
        <v>0.41666666666666669</v>
      </c>
      <c r="K185" s="118" t="s">
        <v>713</v>
      </c>
      <c r="L185" s="138">
        <f t="shared" si="3"/>
        <v>1.7361111111111049E-2</v>
      </c>
      <c r="M185" s="138">
        <f t="shared" si="2"/>
        <v>4.5138888888888951E-2</v>
      </c>
      <c r="N185" s="88"/>
      <c r="P185" s="131"/>
      <c r="T185" s="131"/>
      <c r="U185" s="131"/>
      <c r="W185" s="131"/>
      <c r="AB185" s="131"/>
    </row>
    <row r="186" spans="1:28" s="27" customFormat="1" ht="35.1" customHeight="1" x14ac:dyDescent="0.25">
      <c r="A186" s="87"/>
      <c r="B186" s="74"/>
      <c r="C186" s="81" t="s">
        <v>237</v>
      </c>
      <c r="D186" s="125"/>
      <c r="E186" s="125" t="s">
        <v>530</v>
      </c>
      <c r="F186" s="125"/>
      <c r="G186" s="125"/>
      <c r="H186" s="120" t="s">
        <v>291</v>
      </c>
      <c r="I186" s="118" t="s">
        <v>531</v>
      </c>
      <c r="J186" s="119">
        <v>0.625</v>
      </c>
      <c r="K186" s="119" t="s">
        <v>714</v>
      </c>
      <c r="L186" s="138">
        <f t="shared" si="3"/>
        <v>1.7361111111111049E-2</v>
      </c>
      <c r="M186" s="138">
        <f t="shared" si="2"/>
        <v>5.2083333333333481E-2</v>
      </c>
      <c r="N186" s="88"/>
      <c r="P186" s="131"/>
      <c r="T186" s="131"/>
      <c r="U186" s="131"/>
      <c r="W186" s="131"/>
      <c r="AB186" s="131"/>
    </row>
    <row r="187" spans="1:28" s="27" customFormat="1" ht="35.1" customHeight="1" x14ac:dyDescent="0.25">
      <c r="A187" s="87"/>
      <c r="B187" s="74"/>
      <c r="C187" s="81" t="s">
        <v>238</v>
      </c>
      <c r="D187" s="125"/>
      <c r="E187" s="125" t="s">
        <v>532</v>
      </c>
      <c r="F187" s="125"/>
      <c r="G187" s="125"/>
      <c r="H187" s="120" t="s">
        <v>291</v>
      </c>
      <c r="I187" s="118" t="s">
        <v>533</v>
      </c>
      <c r="J187" s="119">
        <v>0.375</v>
      </c>
      <c r="K187" s="118" t="s">
        <v>715</v>
      </c>
      <c r="L187" s="138">
        <f t="shared" si="3"/>
        <v>2.430555555555558E-2</v>
      </c>
      <c r="M187" s="138">
        <f t="shared" si="2"/>
        <v>5.9027777777777735E-2</v>
      </c>
      <c r="N187" s="88"/>
      <c r="P187" s="131"/>
      <c r="T187" s="131"/>
      <c r="U187" s="131"/>
      <c r="W187" s="131"/>
      <c r="AB187" s="131"/>
    </row>
    <row r="188" spans="1:28" s="27" customFormat="1" ht="35.1" customHeight="1" x14ac:dyDescent="0.25">
      <c r="A188" s="87"/>
      <c r="B188" s="74"/>
      <c r="C188" s="81" t="s">
        <v>239</v>
      </c>
      <c r="D188" s="125"/>
      <c r="E188" s="125" t="s">
        <v>534</v>
      </c>
      <c r="F188" s="125"/>
      <c r="G188" s="125"/>
      <c r="H188" s="120" t="s">
        <v>183</v>
      </c>
      <c r="I188" s="118" t="s">
        <v>535</v>
      </c>
      <c r="J188" s="119">
        <v>8.3333333333333329E-2</v>
      </c>
      <c r="K188" s="118" t="s">
        <v>758</v>
      </c>
      <c r="L188" s="138">
        <f t="shared" si="3"/>
        <v>1.3888888888888895E-2</v>
      </c>
      <c r="M188" s="138">
        <f t="shared" si="2"/>
        <v>2.7777777777777776E-2</v>
      </c>
      <c r="N188" s="88"/>
      <c r="P188" s="131"/>
      <c r="T188" s="131"/>
      <c r="U188" s="131"/>
      <c r="W188" s="131"/>
      <c r="AB188" s="131"/>
    </row>
    <row r="189" spans="1:28" s="27" customFormat="1" ht="35.1" customHeight="1" x14ac:dyDescent="0.25">
      <c r="A189" s="87"/>
      <c r="B189" s="74"/>
      <c r="C189" s="81" t="s">
        <v>241</v>
      </c>
      <c r="D189" s="125"/>
      <c r="E189" s="125" t="s">
        <v>536</v>
      </c>
      <c r="F189" s="125"/>
      <c r="G189" s="125"/>
      <c r="H189" s="120" t="s">
        <v>291</v>
      </c>
      <c r="I189" s="118" t="s">
        <v>537</v>
      </c>
      <c r="J189" s="119">
        <v>0.4375</v>
      </c>
      <c r="K189" s="118" t="s">
        <v>716</v>
      </c>
      <c r="L189" s="138">
        <f t="shared" si="3"/>
        <v>2.7777777777777735E-2</v>
      </c>
      <c r="M189" s="138">
        <f t="shared" si="2"/>
        <v>5.5555555555555636E-2</v>
      </c>
      <c r="N189" s="88"/>
      <c r="P189" s="131"/>
      <c r="T189" s="131"/>
      <c r="U189" s="131"/>
      <c r="W189" s="131"/>
      <c r="AB189" s="131"/>
    </row>
    <row r="190" spans="1:28" s="27" customFormat="1" ht="35.1" customHeight="1" x14ac:dyDescent="0.25">
      <c r="A190" s="87"/>
      <c r="B190" s="74"/>
      <c r="C190" s="81" t="s">
        <v>242</v>
      </c>
      <c r="D190" s="125"/>
      <c r="E190" s="125" t="s">
        <v>538</v>
      </c>
      <c r="F190" s="125"/>
      <c r="G190" s="125"/>
      <c r="H190" s="120" t="s">
        <v>291</v>
      </c>
      <c r="I190" s="118" t="s">
        <v>539</v>
      </c>
      <c r="J190" s="119">
        <v>0.41666666666666669</v>
      </c>
      <c r="K190" s="118" t="s">
        <v>660</v>
      </c>
      <c r="L190" s="138">
        <f t="shared" si="3"/>
        <v>2.9861111111111116E-2</v>
      </c>
      <c r="M190" s="138">
        <f t="shared" si="2"/>
        <v>5.3472222222222199E-2</v>
      </c>
      <c r="N190" s="88"/>
      <c r="P190" s="131"/>
      <c r="T190" s="131"/>
      <c r="U190" s="131"/>
      <c r="W190" s="131"/>
      <c r="AB190" s="131"/>
    </row>
    <row r="191" spans="1:28" s="27" customFormat="1" ht="35.1" customHeight="1" x14ac:dyDescent="0.25">
      <c r="A191" s="87"/>
      <c r="B191" s="74"/>
      <c r="C191" s="81" t="s">
        <v>243</v>
      </c>
      <c r="D191" s="125"/>
      <c r="E191" s="125" t="s">
        <v>540</v>
      </c>
      <c r="F191" s="125"/>
      <c r="G191" s="125"/>
      <c r="H191" s="120" t="s">
        <v>291</v>
      </c>
      <c r="I191" s="118" t="s">
        <v>541</v>
      </c>
      <c r="J191" s="119">
        <v>0.625</v>
      </c>
      <c r="K191" s="118" t="s">
        <v>201</v>
      </c>
      <c r="L191" s="138">
        <f t="shared" si="3"/>
        <v>4.166666666666663E-2</v>
      </c>
      <c r="M191" s="138">
        <f t="shared" si="2"/>
        <v>8.333333333333337E-2</v>
      </c>
      <c r="N191" s="88"/>
      <c r="P191" s="131"/>
      <c r="T191" s="131"/>
      <c r="U191" s="131"/>
      <c r="W191" s="131"/>
      <c r="AB191" s="131"/>
    </row>
    <row r="192" spans="1:28" s="27" customFormat="1" ht="35.1" customHeight="1" x14ac:dyDescent="0.25">
      <c r="A192" s="87"/>
      <c r="B192" s="74"/>
      <c r="C192" s="81" t="s">
        <v>244</v>
      </c>
      <c r="D192" s="125"/>
      <c r="E192" s="125" t="s">
        <v>542</v>
      </c>
      <c r="F192" s="125"/>
      <c r="G192" s="125"/>
      <c r="H192" s="120" t="s">
        <v>183</v>
      </c>
      <c r="I192" s="118" t="s">
        <v>543</v>
      </c>
      <c r="J192" s="119">
        <v>0.33333333333333331</v>
      </c>
      <c r="K192" s="118" t="s">
        <v>759</v>
      </c>
      <c r="L192" s="138">
        <f t="shared" si="3"/>
        <v>2.083333333333337E-2</v>
      </c>
      <c r="M192" s="138">
        <f t="shared" si="2"/>
        <v>3.125E-2</v>
      </c>
      <c r="N192" s="88"/>
      <c r="P192" s="131"/>
      <c r="T192" s="131"/>
      <c r="U192" s="131"/>
      <c r="W192" s="131"/>
      <c r="AB192" s="131"/>
    </row>
    <row r="193" spans="1:28" s="27" customFormat="1" ht="35.1" customHeight="1" x14ac:dyDescent="0.25">
      <c r="A193" s="87"/>
      <c r="B193" s="74"/>
      <c r="C193" s="81" t="s">
        <v>245</v>
      </c>
      <c r="D193" s="125"/>
      <c r="E193" s="125" t="s">
        <v>544</v>
      </c>
      <c r="F193" s="125"/>
      <c r="G193" s="125"/>
      <c r="H193" s="120" t="s">
        <v>291</v>
      </c>
      <c r="I193" s="118" t="s">
        <v>545</v>
      </c>
      <c r="J193" s="119">
        <v>0.66666666666666663</v>
      </c>
      <c r="K193" s="118" t="s">
        <v>717</v>
      </c>
      <c r="L193" s="138">
        <f t="shared" si="3"/>
        <v>1.388888888888884E-2</v>
      </c>
      <c r="M193" s="138">
        <f t="shared" si="2"/>
        <v>3.4722222222222321E-2</v>
      </c>
      <c r="N193" s="88"/>
      <c r="P193" s="131"/>
      <c r="T193" s="131"/>
      <c r="U193" s="131"/>
      <c r="W193" s="131"/>
      <c r="AB193" s="131"/>
    </row>
    <row r="194" spans="1:28" s="27" customFormat="1" ht="35.1" customHeight="1" x14ac:dyDescent="0.25">
      <c r="A194" s="87"/>
      <c r="B194" s="74"/>
      <c r="C194" s="81" t="s">
        <v>246</v>
      </c>
      <c r="D194" s="125"/>
      <c r="E194" s="125" t="s">
        <v>546</v>
      </c>
      <c r="F194" s="125"/>
      <c r="G194" s="125"/>
      <c r="H194" s="120" t="s">
        <v>291</v>
      </c>
      <c r="I194" s="118" t="s">
        <v>547</v>
      </c>
      <c r="J194" s="119">
        <v>0.625</v>
      </c>
      <c r="K194" s="118" t="s">
        <v>718</v>
      </c>
      <c r="L194" s="138">
        <f t="shared" si="3"/>
        <v>1.3888888888888951E-2</v>
      </c>
      <c r="M194" s="138">
        <f t="shared" si="2"/>
        <v>2.7777777777777679E-2</v>
      </c>
      <c r="N194" s="88"/>
      <c r="P194" s="131"/>
      <c r="T194" s="131"/>
      <c r="U194" s="131"/>
      <c r="W194" s="131"/>
      <c r="AB194" s="131"/>
    </row>
    <row r="195" spans="1:28" s="27" customFormat="1" ht="35.1" customHeight="1" x14ac:dyDescent="0.25">
      <c r="A195" s="87"/>
      <c r="B195" s="74"/>
      <c r="C195" s="81" t="s">
        <v>247</v>
      </c>
      <c r="D195" s="125"/>
      <c r="E195" s="125" t="s">
        <v>548</v>
      </c>
      <c r="F195" s="125"/>
      <c r="G195" s="125"/>
      <c r="H195" s="120" t="s">
        <v>291</v>
      </c>
      <c r="I195" s="121" t="s">
        <v>547</v>
      </c>
      <c r="J195" s="119">
        <v>0.41666666666666669</v>
      </c>
      <c r="K195" s="118" t="s">
        <v>719</v>
      </c>
      <c r="L195" s="138">
        <f t="shared" si="3"/>
        <v>1.3888888888888895E-2</v>
      </c>
      <c r="M195" s="138">
        <f t="shared" si="2"/>
        <v>2.7777777777777735E-2</v>
      </c>
      <c r="N195" s="88"/>
      <c r="P195" s="131"/>
      <c r="T195" s="131"/>
      <c r="U195" s="131"/>
      <c r="W195" s="131"/>
      <c r="AB195" s="131"/>
    </row>
    <row r="196" spans="1:28" s="27" customFormat="1" ht="35.1" customHeight="1" x14ac:dyDescent="0.25">
      <c r="A196" s="87"/>
      <c r="B196" s="74"/>
      <c r="C196" s="81" t="s">
        <v>248</v>
      </c>
      <c r="D196" s="125"/>
      <c r="E196" s="125" t="s">
        <v>549</v>
      </c>
      <c r="F196" s="125"/>
      <c r="G196" s="125"/>
      <c r="H196" s="120" t="s">
        <v>291</v>
      </c>
      <c r="I196" s="118" t="s">
        <v>550</v>
      </c>
      <c r="J196" s="119">
        <v>0.54166666666666663</v>
      </c>
      <c r="K196" s="118" t="s">
        <v>720</v>
      </c>
      <c r="L196" s="138">
        <f t="shared" si="3"/>
        <v>1.3888888888888951E-2</v>
      </c>
      <c r="M196" s="138">
        <f t="shared" si="2"/>
        <v>3.125E-2</v>
      </c>
      <c r="N196" s="88"/>
      <c r="P196" s="131"/>
      <c r="T196" s="131"/>
      <c r="U196" s="131"/>
      <c r="W196" s="131"/>
      <c r="AB196" s="131"/>
    </row>
    <row r="197" spans="1:28" s="27" customFormat="1" ht="35.1" customHeight="1" x14ac:dyDescent="0.25">
      <c r="A197" s="87"/>
      <c r="B197" s="74"/>
      <c r="C197" s="81" t="s">
        <v>249</v>
      </c>
      <c r="D197" s="125"/>
      <c r="E197" s="125" t="s">
        <v>551</v>
      </c>
      <c r="F197" s="125"/>
      <c r="G197" s="125"/>
      <c r="H197" s="120" t="s">
        <v>183</v>
      </c>
      <c r="I197" s="118" t="s">
        <v>552</v>
      </c>
      <c r="J197" s="119">
        <v>0.33333333333333331</v>
      </c>
      <c r="K197" s="119" t="s">
        <v>760</v>
      </c>
      <c r="L197" s="138">
        <f t="shared" si="3"/>
        <v>1.7361111111111105E-2</v>
      </c>
      <c r="M197" s="138">
        <f t="shared" si="2"/>
        <v>2.430555555555558E-2</v>
      </c>
      <c r="N197" s="88"/>
      <c r="P197" s="131"/>
      <c r="T197" s="131"/>
      <c r="U197" s="131"/>
      <c r="W197" s="131"/>
      <c r="AB197" s="131"/>
    </row>
    <row r="198" spans="1:28" s="27" customFormat="1" ht="35.1" customHeight="1" x14ac:dyDescent="0.25">
      <c r="A198" s="87"/>
      <c r="B198" s="74"/>
      <c r="C198" s="81" t="s">
        <v>250</v>
      </c>
      <c r="D198" s="125"/>
      <c r="E198" s="125" t="s">
        <v>553</v>
      </c>
      <c r="F198" s="125"/>
      <c r="G198" s="125"/>
      <c r="H198" s="120" t="s">
        <v>183</v>
      </c>
      <c r="I198" s="118" t="s">
        <v>552</v>
      </c>
      <c r="J198" s="119">
        <v>0.41666666666666669</v>
      </c>
      <c r="K198" s="119" t="s">
        <v>721</v>
      </c>
      <c r="L198" s="138">
        <f t="shared" si="3"/>
        <v>1.041666666666663E-2</v>
      </c>
      <c r="M198" s="138">
        <f t="shared" si="2"/>
        <v>2.083333333333337E-2</v>
      </c>
      <c r="N198" s="88"/>
      <c r="P198" s="131"/>
      <c r="T198" s="131"/>
      <c r="U198" s="131"/>
      <c r="W198" s="131"/>
      <c r="AB198" s="131"/>
    </row>
    <row r="199" spans="1:28" s="27" customFormat="1" ht="35.1" customHeight="1" x14ac:dyDescent="0.25">
      <c r="A199" s="87"/>
      <c r="B199" s="74"/>
      <c r="C199" s="81" t="s">
        <v>251</v>
      </c>
      <c r="D199" s="125"/>
      <c r="E199" s="125" t="s">
        <v>554</v>
      </c>
      <c r="F199" s="125"/>
      <c r="G199" s="125"/>
      <c r="H199" s="120" t="s">
        <v>183</v>
      </c>
      <c r="I199" s="118" t="s">
        <v>555</v>
      </c>
      <c r="J199" s="119">
        <v>0.41666666666666669</v>
      </c>
      <c r="K199" s="118" t="s">
        <v>713</v>
      </c>
      <c r="L199" s="138">
        <f t="shared" si="3"/>
        <v>1.7361111111111049E-2</v>
      </c>
      <c r="M199" s="138">
        <f t="shared" si="2"/>
        <v>4.5138888888888951E-2</v>
      </c>
      <c r="N199" s="88"/>
      <c r="P199" s="131"/>
      <c r="T199" s="131"/>
      <c r="U199" s="131"/>
      <c r="W199" s="131"/>
      <c r="AB199" s="131"/>
    </row>
    <row r="200" spans="1:28" s="27" customFormat="1" ht="35.1" customHeight="1" x14ac:dyDescent="0.25">
      <c r="A200" s="87"/>
      <c r="B200" s="74"/>
      <c r="C200" s="81" t="s">
        <v>252</v>
      </c>
      <c r="D200" s="125"/>
      <c r="E200" s="125" t="s">
        <v>556</v>
      </c>
      <c r="F200" s="125"/>
      <c r="G200" s="125"/>
      <c r="H200" s="120" t="s">
        <v>291</v>
      </c>
      <c r="I200" s="118" t="s">
        <v>557</v>
      </c>
      <c r="J200" s="119">
        <v>0.45833333333333331</v>
      </c>
      <c r="K200" s="118" t="s">
        <v>722</v>
      </c>
      <c r="L200" s="138">
        <f t="shared" si="3"/>
        <v>2.9861111111111116E-2</v>
      </c>
      <c r="M200" s="138">
        <f t="shared" si="2"/>
        <v>5.3472222222222199E-2</v>
      </c>
      <c r="N200" s="88"/>
      <c r="P200" s="131"/>
      <c r="T200" s="131"/>
      <c r="U200" s="131"/>
      <c r="W200" s="131"/>
      <c r="AB200" s="131"/>
    </row>
    <row r="201" spans="1:28" s="27" customFormat="1" ht="35.1" customHeight="1" x14ac:dyDescent="0.25">
      <c r="A201" s="87"/>
      <c r="B201" s="74"/>
      <c r="C201" s="81" t="s">
        <v>253</v>
      </c>
      <c r="D201" s="125"/>
      <c r="E201" s="125" t="s">
        <v>558</v>
      </c>
      <c r="F201" s="125"/>
      <c r="G201" s="125"/>
      <c r="H201" s="120" t="s">
        <v>183</v>
      </c>
      <c r="I201" s="118" t="s">
        <v>557</v>
      </c>
      <c r="J201" s="119">
        <v>0.66666666666666663</v>
      </c>
      <c r="K201" s="118" t="s">
        <v>723</v>
      </c>
      <c r="L201" s="138">
        <f t="shared" si="3"/>
        <v>2.083333333333337E-2</v>
      </c>
      <c r="M201" s="138">
        <f t="shared" si="2"/>
        <v>2.083333333333337E-2</v>
      </c>
      <c r="N201" s="88"/>
      <c r="P201" s="131"/>
      <c r="T201" s="131"/>
      <c r="U201" s="131"/>
      <c r="W201" s="131"/>
      <c r="AB201" s="131"/>
    </row>
    <row r="202" spans="1:28" s="27" customFormat="1" ht="35.1" customHeight="1" x14ac:dyDescent="0.25">
      <c r="A202" s="87"/>
      <c r="B202" s="74"/>
      <c r="C202" s="81" t="s">
        <v>254</v>
      </c>
      <c r="D202" s="125"/>
      <c r="E202" s="125" t="s">
        <v>559</v>
      </c>
      <c r="F202" s="125"/>
      <c r="G202" s="125"/>
      <c r="H202" s="120" t="s">
        <v>183</v>
      </c>
      <c r="I202" s="118" t="s">
        <v>560</v>
      </c>
      <c r="J202" s="119">
        <v>0.33333333333333331</v>
      </c>
      <c r="K202" s="119" t="s">
        <v>724</v>
      </c>
      <c r="L202" s="138">
        <f t="shared" si="3"/>
        <v>1.3888888888888951E-2</v>
      </c>
      <c r="M202" s="138">
        <f t="shared" si="2"/>
        <v>6.944444444444442E-2</v>
      </c>
      <c r="N202" s="88"/>
      <c r="P202" s="131"/>
      <c r="T202" s="131"/>
      <c r="U202" s="131"/>
      <c r="W202" s="131"/>
      <c r="AB202" s="131"/>
    </row>
    <row r="203" spans="1:28" s="27" customFormat="1" ht="35.1" customHeight="1" x14ac:dyDescent="0.25">
      <c r="A203" s="87"/>
      <c r="B203" s="74"/>
      <c r="C203" s="81" t="s">
        <v>255</v>
      </c>
      <c r="D203" s="125"/>
      <c r="E203" s="125" t="s">
        <v>561</v>
      </c>
      <c r="F203" s="125"/>
      <c r="G203" s="125"/>
      <c r="H203" s="120" t="s">
        <v>291</v>
      </c>
      <c r="I203" s="121" t="s">
        <v>562</v>
      </c>
      <c r="J203" s="119">
        <v>0.45833333333333331</v>
      </c>
      <c r="K203" s="118" t="s">
        <v>725</v>
      </c>
      <c r="L203" s="138">
        <f t="shared" si="3"/>
        <v>1.5972222222222221E-2</v>
      </c>
      <c r="M203" s="138">
        <f t="shared" si="2"/>
        <v>4.3055555555555514E-2</v>
      </c>
      <c r="N203" s="88"/>
      <c r="P203" s="131"/>
      <c r="T203" s="131"/>
      <c r="U203" s="131"/>
      <c r="W203" s="131"/>
      <c r="AB203" s="131"/>
    </row>
    <row r="204" spans="1:28" s="27" customFormat="1" ht="35.1" customHeight="1" x14ac:dyDescent="0.25">
      <c r="A204" s="87"/>
      <c r="B204" s="74"/>
      <c r="C204" s="81" t="s">
        <v>256</v>
      </c>
      <c r="D204" s="125"/>
      <c r="E204" s="125" t="s">
        <v>563</v>
      </c>
      <c r="F204" s="125"/>
      <c r="G204" s="125"/>
      <c r="H204" s="120" t="s">
        <v>291</v>
      </c>
      <c r="I204" s="118" t="s">
        <v>564</v>
      </c>
      <c r="J204" s="119">
        <v>0.625</v>
      </c>
      <c r="K204" s="118" t="s">
        <v>726</v>
      </c>
      <c r="L204" s="138">
        <f t="shared" si="3"/>
        <v>2.430555555555558E-2</v>
      </c>
      <c r="M204" s="138">
        <f t="shared" si="2"/>
        <v>4.5138888888888951E-2</v>
      </c>
      <c r="N204" s="88"/>
      <c r="P204" s="131"/>
      <c r="T204" s="131"/>
      <c r="U204" s="131"/>
      <c r="W204" s="131"/>
      <c r="AB204" s="131"/>
    </row>
    <row r="205" spans="1:28" s="27" customFormat="1" ht="35.1" customHeight="1" x14ac:dyDescent="0.25">
      <c r="A205" s="87"/>
      <c r="B205" s="74"/>
      <c r="C205" s="81" t="s">
        <v>257</v>
      </c>
      <c r="D205" s="125"/>
      <c r="E205" s="125" t="s">
        <v>485</v>
      </c>
      <c r="F205" s="125"/>
      <c r="G205" s="125"/>
      <c r="H205" s="120" t="s">
        <v>183</v>
      </c>
      <c r="I205" s="118" t="s">
        <v>565</v>
      </c>
      <c r="J205" s="119">
        <v>0.66666666666666663</v>
      </c>
      <c r="K205" s="118" t="s">
        <v>727</v>
      </c>
      <c r="L205" s="138">
        <f t="shared" si="3"/>
        <v>1.0416666666666741E-2</v>
      </c>
      <c r="M205" s="138">
        <f t="shared" si="2"/>
        <v>2.2916666666666696E-2</v>
      </c>
      <c r="N205" s="88"/>
      <c r="P205" s="131"/>
      <c r="T205" s="131"/>
      <c r="U205" s="131"/>
      <c r="W205" s="131"/>
      <c r="AB205" s="131"/>
    </row>
    <row r="206" spans="1:28" s="27" customFormat="1" ht="35.1" customHeight="1" x14ac:dyDescent="0.25">
      <c r="A206" s="87"/>
      <c r="B206" s="74"/>
      <c r="C206" s="81" t="s">
        <v>258</v>
      </c>
      <c r="D206" s="125"/>
      <c r="E206" s="125" t="s">
        <v>566</v>
      </c>
      <c r="F206" s="125"/>
      <c r="G206" s="125"/>
      <c r="H206" s="120" t="s">
        <v>291</v>
      </c>
      <c r="I206" s="118" t="s">
        <v>565</v>
      </c>
      <c r="J206" s="119">
        <v>0.75</v>
      </c>
      <c r="K206" s="118" t="s">
        <v>728</v>
      </c>
      <c r="L206" s="138">
        <f t="shared" si="3"/>
        <v>1.388888888888884E-2</v>
      </c>
      <c r="M206" s="138">
        <f t="shared" si="2"/>
        <v>3.8194444444444531E-2</v>
      </c>
      <c r="N206" s="88"/>
      <c r="P206" s="131"/>
      <c r="T206" s="131"/>
      <c r="U206" s="131"/>
      <c r="W206" s="131"/>
      <c r="AB206" s="131"/>
    </row>
    <row r="207" spans="1:28" s="27" customFormat="1" ht="35.1" customHeight="1" x14ac:dyDescent="0.25">
      <c r="A207" s="87"/>
      <c r="B207" s="74"/>
      <c r="C207" s="81" t="s">
        <v>259</v>
      </c>
      <c r="D207" s="125"/>
      <c r="E207" s="125" t="s">
        <v>567</v>
      </c>
      <c r="F207" s="125"/>
      <c r="G207" s="125"/>
      <c r="H207" s="120" t="s">
        <v>291</v>
      </c>
      <c r="I207" s="118" t="s">
        <v>568</v>
      </c>
      <c r="J207" s="119">
        <v>0.58333333333333337</v>
      </c>
      <c r="K207" s="118" t="s">
        <v>321</v>
      </c>
      <c r="L207" s="138">
        <f t="shared" si="3"/>
        <v>2.0833333333333259E-2</v>
      </c>
      <c r="M207" s="138">
        <f t="shared" si="2"/>
        <v>8.333333333333337E-2</v>
      </c>
      <c r="N207" s="88"/>
      <c r="P207" s="131"/>
      <c r="T207" s="131"/>
      <c r="U207" s="131"/>
      <c r="W207" s="131"/>
      <c r="AB207" s="131"/>
    </row>
    <row r="208" spans="1:28" s="27" customFormat="1" ht="35.1" customHeight="1" x14ac:dyDescent="0.25">
      <c r="A208" s="87"/>
      <c r="B208" s="74"/>
      <c r="C208" s="81" t="s">
        <v>260</v>
      </c>
      <c r="D208" s="125"/>
      <c r="E208" s="125" t="s">
        <v>569</v>
      </c>
      <c r="F208" s="125"/>
      <c r="G208" s="125"/>
      <c r="H208" s="120" t="s">
        <v>291</v>
      </c>
      <c r="I208" s="118" t="s">
        <v>570</v>
      </c>
      <c r="J208" s="119">
        <v>0.54166666666666663</v>
      </c>
      <c r="K208" s="118" t="s">
        <v>729</v>
      </c>
      <c r="L208" s="138">
        <f t="shared" si="3"/>
        <v>2.777777777777779E-2</v>
      </c>
      <c r="M208" s="138">
        <f t="shared" si="2"/>
        <v>5.555555555555558E-2</v>
      </c>
      <c r="N208" s="88"/>
      <c r="P208" s="131"/>
      <c r="T208" s="131"/>
      <c r="U208" s="131"/>
      <c r="W208" s="131"/>
      <c r="AB208" s="131"/>
    </row>
    <row r="209" spans="1:28" s="27" customFormat="1" ht="35.1" customHeight="1" x14ac:dyDescent="0.25">
      <c r="A209" s="87"/>
      <c r="B209" s="74"/>
      <c r="C209" s="81" t="s">
        <v>261</v>
      </c>
      <c r="D209" s="125"/>
      <c r="E209" s="125" t="s">
        <v>553</v>
      </c>
      <c r="F209" s="125"/>
      <c r="G209" s="125"/>
      <c r="H209" s="120" t="s">
        <v>291</v>
      </c>
      <c r="I209" s="118" t="s">
        <v>571</v>
      </c>
      <c r="J209" s="119">
        <v>0.54166666666666663</v>
      </c>
      <c r="K209" s="118" t="s">
        <v>730</v>
      </c>
      <c r="L209" s="138">
        <f t="shared" si="3"/>
        <v>1.3888888888888951E-2</v>
      </c>
      <c r="M209" s="138">
        <f t="shared" si="2"/>
        <v>2.777777777777779E-2</v>
      </c>
      <c r="N209" s="88"/>
      <c r="P209" s="131"/>
      <c r="T209" s="131"/>
      <c r="U209" s="131"/>
      <c r="W209" s="131"/>
      <c r="AB209" s="131"/>
    </row>
    <row r="210" spans="1:28" s="27" customFormat="1" ht="35.1" customHeight="1" x14ac:dyDescent="0.25">
      <c r="A210" s="87"/>
      <c r="B210" s="74"/>
      <c r="C210" s="81" t="s">
        <v>262</v>
      </c>
      <c r="D210" s="125"/>
      <c r="E210" s="125" t="s">
        <v>572</v>
      </c>
      <c r="F210" s="125"/>
      <c r="G210" s="125"/>
      <c r="H210" s="120" t="s">
        <v>291</v>
      </c>
      <c r="I210" s="118" t="s">
        <v>571</v>
      </c>
      <c r="J210" s="119">
        <v>0.625</v>
      </c>
      <c r="K210" s="119" t="s">
        <v>201</v>
      </c>
      <c r="L210" s="138">
        <f t="shared" si="3"/>
        <v>4.166666666666663E-2</v>
      </c>
      <c r="M210" s="138">
        <f t="shared" si="2"/>
        <v>8.333333333333337E-2</v>
      </c>
      <c r="N210" s="88"/>
      <c r="P210" s="131"/>
      <c r="T210" s="131"/>
      <c r="U210" s="131"/>
      <c r="W210" s="131"/>
      <c r="AB210" s="131"/>
    </row>
    <row r="211" spans="1:28" s="27" customFormat="1" ht="35.1" customHeight="1" x14ac:dyDescent="0.25">
      <c r="A211" s="87"/>
      <c r="B211" s="74"/>
      <c r="C211" s="81" t="s">
        <v>263</v>
      </c>
      <c r="D211" s="125"/>
      <c r="E211" s="125" t="s">
        <v>573</v>
      </c>
      <c r="F211" s="125"/>
      <c r="G211" s="125"/>
      <c r="H211" s="120" t="s">
        <v>291</v>
      </c>
      <c r="I211" s="118" t="s">
        <v>574</v>
      </c>
      <c r="J211" s="119">
        <v>0.4375</v>
      </c>
      <c r="K211" s="118" t="s">
        <v>289</v>
      </c>
      <c r="L211" s="138">
        <f t="shared" si="3"/>
        <v>2.0833333333333315E-2</v>
      </c>
      <c r="M211" s="138">
        <f t="shared" si="2"/>
        <v>6.2500000000000056E-2</v>
      </c>
      <c r="N211" s="88"/>
      <c r="P211" s="131"/>
      <c r="T211" s="131"/>
      <c r="U211" s="131"/>
      <c r="W211" s="131"/>
      <c r="AB211" s="131"/>
    </row>
    <row r="212" spans="1:28" s="27" customFormat="1" ht="35.1" customHeight="1" x14ac:dyDescent="0.25">
      <c r="A212" s="87"/>
      <c r="B212" s="74"/>
      <c r="C212" s="81" t="s">
        <v>264</v>
      </c>
      <c r="D212" s="125"/>
      <c r="E212" s="125" t="s">
        <v>575</v>
      </c>
      <c r="F212" s="125"/>
      <c r="G212" s="125"/>
      <c r="H212" s="120" t="s">
        <v>291</v>
      </c>
      <c r="I212" s="118" t="s">
        <v>574</v>
      </c>
      <c r="J212" s="119">
        <v>0.5625</v>
      </c>
      <c r="K212" s="118" t="s">
        <v>731</v>
      </c>
      <c r="L212" s="138">
        <f t="shared" si="3"/>
        <v>2.083333333333337E-2</v>
      </c>
      <c r="M212" s="138">
        <f t="shared" si="2"/>
        <v>4.513888888888884E-2</v>
      </c>
      <c r="N212" s="88"/>
      <c r="P212" s="131"/>
      <c r="T212" s="131"/>
      <c r="U212" s="131"/>
      <c r="W212" s="131"/>
      <c r="AB212" s="131"/>
    </row>
    <row r="213" spans="1:28" s="27" customFormat="1" ht="35.1" customHeight="1" x14ac:dyDescent="0.25">
      <c r="A213" s="87"/>
      <c r="B213" s="74"/>
      <c r="C213" s="81" t="s">
        <v>265</v>
      </c>
      <c r="D213" s="125"/>
      <c r="E213" s="125" t="s">
        <v>576</v>
      </c>
      <c r="F213" s="125"/>
      <c r="G213" s="125"/>
      <c r="H213" s="120" t="s">
        <v>291</v>
      </c>
      <c r="I213" s="118" t="s">
        <v>577</v>
      </c>
      <c r="J213" s="119">
        <v>0.79166666666666663</v>
      </c>
      <c r="K213" s="118" t="s">
        <v>732</v>
      </c>
      <c r="L213" s="138">
        <f t="shared" si="3"/>
        <v>2.7777777777777901E-2</v>
      </c>
      <c r="M213" s="138">
        <f t="shared" si="2"/>
        <v>5.5555555555555469E-2</v>
      </c>
      <c r="N213" s="88"/>
      <c r="P213" s="131"/>
      <c r="T213" s="131"/>
      <c r="U213" s="131"/>
      <c r="W213" s="131"/>
      <c r="AB213" s="131"/>
    </row>
    <row r="214" spans="1:28" s="27" customFormat="1" ht="35.1" customHeight="1" x14ac:dyDescent="0.25">
      <c r="A214" s="87"/>
      <c r="B214" s="74"/>
      <c r="C214" s="81" t="s">
        <v>266</v>
      </c>
      <c r="D214" s="125"/>
      <c r="E214" s="125" t="s">
        <v>578</v>
      </c>
      <c r="F214" s="125"/>
      <c r="G214" s="125"/>
      <c r="H214" s="120" t="s">
        <v>291</v>
      </c>
      <c r="I214" s="118" t="s">
        <v>579</v>
      </c>
      <c r="J214" s="119">
        <v>0.58333333333333337</v>
      </c>
      <c r="K214" s="118" t="s">
        <v>733</v>
      </c>
      <c r="L214" s="138">
        <f t="shared" si="3"/>
        <v>2.430555555555558E-2</v>
      </c>
      <c r="M214" s="138">
        <f t="shared" si="2"/>
        <v>5.9027777777777679E-2</v>
      </c>
      <c r="N214" s="88"/>
      <c r="P214" s="131"/>
      <c r="T214" s="131"/>
      <c r="U214" s="131"/>
      <c r="W214" s="131"/>
      <c r="AB214" s="131"/>
    </row>
    <row r="215" spans="1:28" s="27" customFormat="1" ht="35.1" customHeight="1" x14ac:dyDescent="0.25">
      <c r="A215" s="87"/>
      <c r="B215" s="74"/>
      <c r="C215" s="81" t="s">
        <v>267</v>
      </c>
      <c r="D215" s="125"/>
      <c r="E215" s="125" t="s">
        <v>581</v>
      </c>
      <c r="F215" s="125"/>
      <c r="G215" s="125"/>
      <c r="H215" s="120" t="s">
        <v>183</v>
      </c>
      <c r="I215" s="118" t="s">
        <v>582</v>
      </c>
      <c r="J215" s="119">
        <v>0.41666666666666669</v>
      </c>
      <c r="K215" s="118" t="s">
        <v>734</v>
      </c>
      <c r="L215" s="138">
        <f t="shared" si="3"/>
        <v>2.0833333333333315E-2</v>
      </c>
      <c r="M215" s="138">
        <f t="shared" si="2"/>
        <v>2.5694444444444464E-2</v>
      </c>
      <c r="N215" s="88"/>
      <c r="P215" s="131"/>
      <c r="T215" s="131"/>
      <c r="U215" s="131"/>
      <c r="W215" s="131"/>
      <c r="AB215" s="131"/>
    </row>
    <row r="216" spans="1:28" s="27" customFormat="1" ht="35.1" customHeight="1" x14ac:dyDescent="0.25">
      <c r="A216" s="87"/>
      <c r="B216" s="74"/>
      <c r="C216" s="81" t="s">
        <v>268</v>
      </c>
      <c r="D216" s="125"/>
      <c r="E216" s="125" t="s">
        <v>583</v>
      </c>
      <c r="F216" s="125"/>
      <c r="G216" s="125"/>
      <c r="H216" s="120" t="s">
        <v>291</v>
      </c>
      <c r="I216" s="118" t="s">
        <v>584</v>
      </c>
      <c r="J216" s="119">
        <v>0.5</v>
      </c>
      <c r="K216" s="118" t="s">
        <v>735</v>
      </c>
      <c r="L216" s="138">
        <f t="shared" si="3"/>
        <v>2.083333333333337E-2</v>
      </c>
      <c r="M216" s="138">
        <f t="shared" si="2"/>
        <v>3.472222222222221E-2</v>
      </c>
      <c r="N216" s="88"/>
      <c r="P216" s="131"/>
      <c r="T216" s="131"/>
      <c r="U216" s="131"/>
      <c r="W216" s="131"/>
      <c r="AB216" s="131"/>
    </row>
    <row r="217" spans="1:28" s="27" customFormat="1" ht="35.1" customHeight="1" x14ac:dyDescent="0.25">
      <c r="A217" s="87"/>
      <c r="B217" s="74"/>
      <c r="C217" s="81" t="s">
        <v>269</v>
      </c>
      <c r="D217" s="125"/>
      <c r="E217" s="125" t="s">
        <v>585</v>
      </c>
      <c r="F217" s="125"/>
      <c r="G217" s="125"/>
      <c r="H217" s="120" t="s">
        <v>183</v>
      </c>
      <c r="I217" s="118" t="s">
        <v>584</v>
      </c>
      <c r="J217" s="119">
        <v>0.58333333333333337</v>
      </c>
      <c r="K217" s="118" t="s">
        <v>697</v>
      </c>
      <c r="L217" s="138">
        <f t="shared" si="3"/>
        <v>1.388888888888884E-2</v>
      </c>
      <c r="M217" s="138">
        <f t="shared" si="2"/>
        <v>2.777777777777779E-2</v>
      </c>
      <c r="N217" s="88"/>
      <c r="P217" s="131"/>
      <c r="T217" s="131"/>
      <c r="U217" s="131"/>
      <c r="W217" s="131"/>
      <c r="AB217" s="131"/>
    </row>
    <row r="218" spans="1:28" s="27" customFormat="1" ht="35.1" customHeight="1" x14ac:dyDescent="0.25">
      <c r="A218" s="87"/>
      <c r="B218" s="74"/>
      <c r="C218" s="81" t="s">
        <v>270</v>
      </c>
      <c r="D218" s="125"/>
      <c r="E218" s="125" t="s">
        <v>586</v>
      </c>
      <c r="F218" s="125"/>
      <c r="G218" s="125"/>
      <c r="H218" s="120" t="s">
        <v>291</v>
      </c>
      <c r="I218" s="118" t="s">
        <v>587</v>
      </c>
      <c r="J218" s="119">
        <v>0.41666666666666669</v>
      </c>
      <c r="K218" s="118" t="s">
        <v>736</v>
      </c>
      <c r="L218" s="138">
        <f t="shared" si="3"/>
        <v>3.125E-2</v>
      </c>
      <c r="M218" s="138">
        <f t="shared" si="2"/>
        <v>2.8472222222222232E-2</v>
      </c>
      <c r="N218" s="88"/>
      <c r="P218" s="131"/>
      <c r="T218" s="131"/>
      <c r="U218" s="131"/>
      <c r="W218" s="131"/>
      <c r="AB218" s="131"/>
    </row>
    <row r="219" spans="1:28" s="27" customFormat="1" ht="35.1" customHeight="1" x14ac:dyDescent="0.25">
      <c r="A219" s="87"/>
      <c r="B219" s="74"/>
      <c r="C219" s="81" t="s">
        <v>271</v>
      </c>
      <c r="D219" s="125"/>
      <c r="E219" s="125" t="s">
        <v>588</v>
      </c>
      <c r="F219" s="125"/>
      <c r="G219" s="125"/>
      <c r="H219" s="120" t="s">
        <v>291</v>
      </c>
      <c r="I219" s="118" t="s">
        <v>589</v>
      </c>
      <c r="J219" s="119">
        <v>0.5</v>
      </c>
      <c r="K219" s="118" t="s">
        <v>735</v>
      </c>
      <c r="L219" s="138">
        <f t="shared" si="3"/>
        <v>2.083333333333337E-2</v>
      </c>
      <c r="M219" s="138">
        <f t="shared" si="2"/>
        <v>3.472222222222221E-2</v>
      </c>
      <c r="N219" s="88"/>
      <c r="P219" s="131"/>
      <c r="T219" s="131"/>
      <c r="U219" s="131"/>
      <c r="W219" s="131"/>
      <c r="AB219" s="131"/>
    </row>
    <row r="220" spans="1:28" s="27" customFormat="1" ht="35.1" customHeight="1" x14ac:dyDescent="0.25">
      <c r="A220" s="87"/>
      <c r="B220" s="74"/>
      <c r="C220" s="81" t="s">
        <v>292</v>
      </c>
      <c r="D220" s="125"/>
      <c r="E220" s="125" t="s">
        <v>590</v>
      </c>
      <c r="F220" s="125"/>
      <c r="G220" s="125"/>
      <c r="H220" s="120" t="s">
        <v>291</v>
      </c>
      <c r="I220" s="121" t="s">
        <v>591</v>
      </c>
      <c r="J220" s="119">
        <v>0.41666666666666669</v>
      </c>
      <c r="K220" s="118" t="s">
        <v>737</v>
      </c>
      <c r="L220" s="138">
        <f t="shared" si="3"/>
        <v>3.125E-2</v>
      </c>
      <c r="M220" s="138">
        <f t="shared" si="2"/>
        <v>5.2083333333333315E-2</v>
      </c>
      <c r="N220" s="88"/>
      <c r="P220" s="131"/>
      <c r="T220" s="131"/>
      <c r="U220" s="131"/>
      <c r="W220" s="131"/>
      <c r="AB220" s="131"/>
    </row>
    <row r="221" spans="1:28" s="27" customFormat="1" ht="35.1" customHeight="1" x14ac:dyDescent="0.25">
      <c r="A221" s="87"/>
      <c r="B221" s="74"/>
      <c r="C221" s="81" t="s">
        <v>272</v>
      </c>
      <c r="D221" s="125"/>
      <c r="E221" s="125" t="s">
        <v>592</v>
      </c>
      <c r="F221" s="125"/>
      <c r="G221" s="125"/>
      <c r="H221" s="120" t="s">
        <v>291</v>
      </c>
      <c r="I221" s="118" t="s">
        <v>593</v>
      </c>
      <c r="J221" s="119">
        <v>0.45833333333333331</v>
      </c>
      <c r="K221" s="118" t="s">
        <v>184</v>
      </c>
      <c r="L221" s="138">
        <f t="shared" si="3"/>
        <v>4.1666666666666685E-2</v>
      </c>
      <c r="M221" s="138">
        <f t="shared" si="2"/>
        <v>8.333333333333337E-2</v>
      </c>
      <c r="N221" s="88"/>
      <c r="P221" s="131"/>
      <c r="T221" s="131"/>
      <c r="U221" s="131"/>
      <c r="W221" s="131"/>
      <c r="AB221" s="131"/>
    </row>
    <row r="222" spans="1:28" s="27" customFormat="1" ht="35.1" customHeight="1" x14ac:dyDescent="0.25">
      <c r="A222" s="87"/>
      <c r="B222" s="74"/>
      <c r="C222" s="81" t="s">
        <v>293</v>
      </c>
      <c r="D222" s="125"/>
      <c r="E222" s="125" t="s">
        <v>594</v>
      </c>
      <c r="F222" s="125"/>
      <c r="G222" s="125"/>
      <c r="H222" s="120" t="s">
        <v>291</v>
      </c>
      <c r="I222" s="118" t="s">
        <v>595</v>
      </c>
      <c r="J222" s="119">
        <v>0.54166666666666663</v>
      </c>
      <c r="K222" s="118" t="s">
        <v>738</v>
      </c>
      <c r="L222" s="138">
        <f t="shared" si="3"/>
        <v>3.125E-2</v>
      </c>
      <c r="M222" s="138">
        <f t="shared" si="2"/>
        <v>5.208333333333337E-2</v>
      </c>
      <c r="N222" s="88"/>
      <c r="P222" s="131"/>
      <c r="T222" s="131"/>
      <c r="U222" s="131"/>
      <c r="W222" s="131"/>
      <c r="AB222" s="131"/>
    </row>
    <row r="223" spans="1:28" s="27" customFormat="1" ht="35.1" customHeight="1" x14ac:dyDescent="0.25">
      <c r="A223" s="87"/>
      <c r="B223" s="74"/>
      <c r="C223" s="81" t="s">
        <v>294</v>
      </c>
      <c r="D223" s="125"/>
      <c r="E223" s="125" t="s">
        <v>596</v>
      </c>
      <c r="F223" s="125"/>
      <c r="G223" s="125"/>
      <c r="H223" s="120" t="s">
        <v>291</v>
      </c>
      <c r="I223" s="118" t="s">
        <v>597</v>
      </c>
      <c r="J223" s="119">
        <v>0.54166666666666663</v>
      </c>
      <c r="K223" s="118" t="s">
        <v>739</v>
      </c>
      <c r="L223" s="138">
        <f t="shared" si="3"/>
        <v>1.736111111111116E-2</v>
      </c>
      <c r="M223" s="138">
        <f t="shared" si="2"/>
        <v>3.125E-2</v>
      </c>
      <c r="N223" s="88"/>
      <c r="P223" s="131"/>
      <c r="T223" s="131"/>
      <c r="U223" s="131"/>
      <c r="W223" s="131"/>
      <c r="AB223" s="131"/>
    </row>
    <row r="224" spans="1:28" s="27" customFormat="1" ht="35.1" customHeight="1" x14ac:dyDescent="0.25">
      <c r="A224" s="87"/>
      <c r="B224" s="74"/>
      <c r="C224" s="81" t="s">
        <v>295</v>
      </c>
      <c r="D224" s="125"/>
      <c r="E224" s="125" t="s">
        <v>598</v>
      </c>
      <c r="F224" s="125"/>
      <c r="G224" s="125"/>
      <c r="H224" s="120" t="s">
        <v>291</v>
      </c>
      <c r="I224" s="118" t="s">
        <v>599</v>
      </c>
      <c r="J224" s="119">
        <v>0.58333333333333337</v>
      </c>
      <c r="K224" s="118" t="s">
        <v>203</v>
      </c>
      <c r="L224" s="138">
        <f t="shared" si="3"/>
        <v>4.166666666666663E-2</v>
      </c>
      <c r="M224" s="138">
        <f t="shared" si="2"/>
        <v>8.333333333333337E-2</v>
      </c>
      <c r="N224" s="88"/>
      <c r="P224" s="131"/>
      <c r="T224" s="131"/>
      <c r="U224" s="131"/>
      <c r="W224" s="131"/>
      <c r="AB224" s="131"/>
    </row>
    <row r="225" spans="1:28" s="27" customFormat="1" ht="35.1" customHeight="1" x14ac:dyDescent="0.25">
      <c r="A225" s="87"/>
      <c r="B225" s="74"/>
      <c r="C225" s="81" t="s">
        <v>296</v>
      </c>
      <c r="D225" s="125"/>
      <c r="E225" s="125" t="s">
        <v>600</v>
      </c>
      <c r="F225" s="125"/>
      <c r="G225" s="125"/>
      <c r="H225" s="120" t="s">
        <v>183</v>
      </c>
      <c r="I225" s="118" t="s">
        <v>599</v>
      </c>
      <c r="J225" s="119">
        <v>0.70833333333333337</v>
      </c>
      <c r="K225" s="118" t="s">
        <v>740</v>
      </c>
      <c r="L225" s="138">
        <f t="shared" si="3"/>
        <v>1.041666666666663E-2</v>
      </c>
      <c r="M225" s="138">
        <f t="shared" si="2"/>
        <v>2.2916666666666696E-2</v>
      </c>
      <c r="N225" s="88"/>
      <c r="P225" s="131"/>
      <c r="T225" s="131"/>
      <c r="U225" s="131"/>
      <c r="W225" s="131"/>
      <c r="AB225" s="131"/>
    </row>
    <row r="226" spans="1:28" s="27" customFormat="1" ht="35.1" customHeight="1" x14ac:dyDescent="0.25">
      <c r="A226" s="87"/>
      <c r="B226" s="74"/>
      <c r="C226" s="81" t="s">
        <v>297</v>
      </c>
      <c r="D226" s="125"/>
      <c r="E226" s="125" t="s">
        <v>601</v>
      </c>
      <c r="F226" s="125"/>
      <c r="G226" s="125"/>
      <c r="H226" s="120" t="s">
        <v>291</v>
      </c>
      <c r="I226" s="118" t="s">
        <v>602</v>
      </c>
      <c r="J226" s="119">
        <v>0.45833333333333331</v>
      </c>
      <c r="K226" s="118" t="s">
        <v>741</v>
      </c>
      <c r="L226" s="138">
        <f t="shared" si="3"/>
        <v>2.777777777777779E-2</v>
      </c>
      <c r="M226" s="138">
        <f t="shared" si="2"/>
        <v>9.7222222222222265E-2</v>
      </c>
      <c r="N226" s="88"/>
      <c r="P226" s="131"/>
      <c r="T226" s="131"/>
      <c r="U226" s="131"/>
      <c r="W226" s="131"/>
      <c r="AB226" s="131"/>
    </row>
    <row r="227" spans="1:28" s="27" customFormat="1" ht="35.1" customHeight="1" x14ac:dyDescent="0.25">
      <c r="A227" s="87"/>
      <c r="B227" s="74"/>
      <c r="C227" s="81" t="s">
        <v>298</v>
      </c>
      <c r="D227" s="125"/>
      <c r="E227" s="125" t="s">
        <v>603</v>
      </c>
      <c r="F227" s="125"/>
      <c r="G227" s="125"/>
      <c r="H227" s="120" t="s">
        <v>183</v>
      </c>
      <c r="I227" s="118" t="s">
        <v>602</v>
      </c>
      <c r="J227" s="119">
        <v>0.66666666666666663</v>
      </c>
      <c r="K227" s="118" t="s">
        <v>240</v>
      </c>
      <c r="L227" s="138">
        <f t="shared" si="3"/>
        <v>4.1666666666666741E-2</v>
      </c>
      <c r="M227" s="138">
        <f t="shared" si="2"/>
        <v>8.3333333333333259E-2</v>
      </c>
      <c r="N227" s="88"/>
      <c r="P227" s="131"/>
      <c r="T227" s="131"/>
      <c r="U227" s="131"/>
      <c r="W227" s="131"/>
      <c r="AB227" s="131"/>
    </row>
    <row r="228" spans="1:28" s="27" customFormat="1" ht="35.1" customHeight="1" x14ac:dyDescent="0.25">
      <c r="A228" s="87"/>
      <c r="B228" s="74"/>
      <c r="C228" s="81" t="s">
        <v>299</v>
      </c>
      <c r="D228" s="125"/>
      <c r="E228" s="125" t="s">
        <v>604</v>
      </c>
      <c r="F228" s="125"/>
      <c r="G228" s="125"/>
      <c r="H228" s="120" t="s">
        <v>291</v>
      </c>
      <c r="I228" s="118" t="s">
        <v>605</v>
      </c>
      <c r="J228" s="119">
        <v>0.41666666666666669</v>
      </c>
      <c r="K228" s="118" t="s">
        <v>742</v>
      </c>
      <c r="L228" s="138">
        <f t="shared" si="3"/>
        <v>2.0833333333333315E-2</v>
      </c>
      <c r="M228" s="138">
        <f t="shared" si="2"/>
        <v>2.3611111111111083E-2</v>
      </c>
      <c r="N228" s="88"/>
      <c r="P228" s="131"/>
      <c r="T228" s="131"/>
      <c r="U228" s="131"/>
      <c r="W228" s="131"/>
      <c r="AB228" s="131"/>
    </row>
    <row r="229" spans="1:28" s="27" customFormat="1" ht="35.1" customHeight="1" x14ac:dyDescent="0.25">
      <c r="A229" s="87"/>
      <c r="B229" s="74"/>
      <c r="C229" s="81" t="s">
        <v>300</v>
      </c>
      <c r="D229" s="125"/>
      <c r="E229" s="125" t="s">
        <v>606</v>
      </c>
      <c r="F229" s="125"/>
      <c r="G229" s="125"/>
      <c r="H229" s="120" t="s">
        <v>291</v>
      </c>
      <c r="I229" s="118" t="s">
        <v>607</v>
      </c>
      <c r="J229" s="119">
        <v>0.33333333333333331</v>
      </c>
      <c r="K229" s="118" t="s">
        <v>743</v>
      </c>
      <c r="L229" s="138">
        <f t="shared" si="3"/>
        <v>3.125E-2</v>
      </c>
      <c r="M229" s="138">
        <f t="shared" si="2"/>
        <v>6.5972222222222265E-2</v>
      </c>
      <c r="N229" s="88"/>
      <c r="P229" s="131"/>
      <c r="T229" s="131"/>
      <c r="U229" s="131"/>
      <c r="W229" s="131"/>
      <c r="AB229" s="131"/>
    </row>
    <row r="230" spans="1:28" s="27" customFormat="1" ht="35.1" customHeight="1" x14ac:dyDescent="0.25">
      <c r="A230" s="87"/>
      <c r="B230" s="74"/>
      <c r="C230" s="81" t="s">
        <v>301</v>
      </c>
      <c r="D230" s="125"/>
      <c r="E230" s="125" t="s">
        <v>608</v>
      </c>
      <c r="F230" s="125"/>
      <c r="G230" s="125"/>
      <c r="H230" s="120" t="s">
        <v>291</v>
      </c>
      <c r="I230" s="118" t="s">
        <v>607</v>
      </c>
      <c r="J230" s="119">
        <v>0.64583333333333337</v>
      </c>
      <c r="K230" s="118" t="s">
        <v>744</v>
      </c>
      <c r="L230" s="138">
        <f t="shared" si="3"/>
        <v>2.777777777777779E-2</v>
      </c>
      <c r="M230" s="138">
        <f t="shared" si="2"/>
        <v>5.5555555555555469E-2</v>
      </c>
      <c r="N230" s="88"/>
      <c r="P230" s="131"/>
      <c r="T230" s="131"/>
      <c r="U230" s="131"/>
      <c r="W230" s="131"/>
      <c r="AB230" s="131"/>
    </row>
    <row r="231" spans="1:28" s="27" customFormat="1" ht="35.1" customHeight="1" x14ac:dyDescent="0.25">
      <c r="A231" s="87"/>
      <c r="B231" s="74"/>
      <c r="C231" s="81" t="s">
        <v>631</v>
      </c>
      <c r="D231" s="125"/>
      <c r="E231" s="125" t="s">
        <v>609</v>
      </c>
      <c r="F231" s="125"/>
      <c r="G231" s="125"/>
      <c r="H231" s="120" t="s">
        <v>291</v>
      </c>
      <c r="I231" s="118" t="s">
        <v>334</v>
      </c>
      <c r="J231" s="119">
        <v>0.66666666666666663</v>
      </c>
      <c r="K231" s="118" t="s">
        <v>745</v>
      </c>
      <c r="L231" s="138">
        <f t="shared" si="3"/>
        <v>2.083333333333337E-2</v>
      </c>
      <c r="M231" s="138">
        <f t="shared" ref="M231:M243" si="4">TIMEVALUE(RIGHT(K231,5))-TIMEVALUE(LEFT(K231,5))</f>
        <v>6.25E-2</v>
      </c>
      <c r="N231" s="88"/>
      <c r="P231" s="131"/>
      <c r="T231" s="131"/>
      <c r="U231" s="131"/>
      <c r="W231" s="131"/>
      <c r="AB231" s="131"/>
    </row>
    <row r="232" spans="1:28" s="27" customFormat="1" ht="35.1" customHeight="1" x14ac:dyDescent="0.25">
      <c r="A232" s="87"/>
      <c r="B232" s="74"/>
      <c r="C232" s="81" t="s">
        <v>302</v>
      </c>
      <c r="D232" s="125"/>
      <c r="E232" s="125" t="s">
        <v>610</v>
      </c>
      <c r="F232" s="125"/>
      <c r="G232" s="125"/>
      <c r="H232" s="120" t="s">
        <v>183</v>
      </c>
      <c r="I232" s="118" t="s">
        <v>611</v>
      </c>
      <c r="J232" s="119">
        <v>0.5</v>
      </c>
      <c r="K232" s="118" t="s">
        <v>746</v>
      </c>
      <c r="L232" s="138">
        <f t="shared" si="3"/>
        <v>1.041666666666663E-2</v>
      </c>
      <c r="M232" s="138">
        <f t="shared" si="4"/>
        <v>2.2916666666666696E-2</v>
      </c>
      <c r="N232" s="88"/>
      <c r="P232" s="131"/>
      <c r="T232" s="131"/>
      <c r="U232" s="131"/>
      <c r="W232" s="131"/>
      <c r="AB232" s="131"/>
    </row>
    <row r="233" spans="1:28" s="27" customFormat="1" ht="35.1" customHeight="1" x14ac:dyDescent="0.25">
      <c r="A233" s="87"/>
      <c r="B233" s="74"/>
      <c r="C233" s="81" t="s">
        <v>303</v>
      </c>
      <c r="D233" s="125"/>
      <c r="E233" s="125" t="s">
        <v>612</v>
      </c>
      <c r="F233" s="125"/>
      <c r="G233" s="125"/>
      <c r="H233" s="120" t="s">
        <v>183</v>
      </c>
      <c r="I233" s="118" t="s">
        <v>613</v>
      </c>
      <c r="J233" s="119">
        <v>0.45833333333333331</v>
      </c>
      <c r="K233" s="118" t="s">
        <v>747</v>
      </c>
      <c r="L233" s="138">
        <f t="shared" si="3"/>
        <v>2.777777777777779E-2</v>
      </c>
      <c r="M233" s="138">
        <f t="shared" si="4"/>
        <v>3.4722222222222265E-2</v>
      </c>
      <c r="N233" s="88"/>
      <c r="P233" s="131"/>
      <c r="T233" s="131"/>
      <c r="U233" s="131"/>
      <c r="W233" s="131"/>
      <c r="AB233" s="131"/>
    </row>
    <row r="234" spans="1:28" s="27" customFormat="1" ht="35.1" customHeight="1" x14ac:dyDescent="0.25">
      <c r="A234" s="87"/>
      <c r="B234" s="74"/>
      <c r="C234" s="81" t="s">
        <v>304</v>
      </c>
      <c r="D234" s="125"/>
      <c r="E234" s="125" t="s">
        <v>614</v>
      </c>
      <c r="F234" s="125"/>
      <c r="G234" s="125"/>
      <c r="H234" s="120" t="s">
        <v>291</v>
      </c>
      <c r="I234" s="118" t="s">
        <v>615</v>
      </c>
      <c r="J234" s="119">
        <v>0.5</v>
      </c>
      <c r="K234" s="118" t="s">
        <v>748</v>
      </c>
      <c r="L234" s="138">
        <f t="shared" ref="L234:L243" si="5">TIMEVALUE(LEFT(K234,5))-J234</f>
        <v>1.041666666666663E-2</v>
      </c>
      <c r="M234" s="138">
        <f t="shared" si="4"/>
        <v>7.2916666666666741E-2</v>
      </c>
      <c r="N234" s="88"/>
      <c r="P234" s="131"/>
      <c r="T234" s="131"/>
      <c r="U234" s="131"/>
      <c r="W234" s="131"/>
      <c r="AB234" s="131"/>
    </row>
    <row r="235" spans="1:28" s="27" customFormat="1" ht="35.1" customHeight="1" x14ac:dyDescent="0.25">
      <c r="A235" s="87"/>
      <c r="B235" s="74"/>
      <c r="C235" s="81" t="s">
        <v>305</v>
      </c>
      <c r="D235" s="125"/>
      <c r="E235" s="125" t="s">
        <v>616</v>
      </c>
      <c r="F235" s="125"/>
      <c r="G235" s="125"/>
      <c r="H235" s="120" t="s">
        <v>291</v>
      </c>
      <c r="I235" s="118" t="s">
        <v>617</v>
      </c>
      <c r="J235" s="119">
        <v>0.375</v>
      </c>
      <c r="K235" s="118" t="s">
        <v>749</v>
      </c>
      <c r="L235" s="138">
        <f t="shared" si="5"/>
        <v>1.0416666666666685E-2</v>
      </c>
      <c r="M235" s="138">
        <f t="shared" si="4"/>
        <v>0.11458333333333331</v>
      </c>
      <c r="N235" s="88"/>
      <c r="P235" s="131"/>
      <c r="T235" s="131"/>
      <c r="U235" s="131"/>
      <c r="W235" s="131"/>
      <c r="AB235" s="131"/>
    </row>
    <row r="236" spans="1:28" s="27" customFormat="1" ht="35.1" customHeight="1" x14ac:dyDescent="0.25">
      <c r="A236" s="87"/>
      <c r="B236" s="74"/>
      <c r="C236" s="81" t="s">
        <v>306</v>
      </c>
      <c r="D236" s="125"/>
      <c r="E236" s="125" t="s">
        <v>618</v>
      </c>
      <c r="F236" s="125"/>
      <c r="G236" s="125"/>
      <c r="H236" s="120" t="s">
        <v>291</v>
      </c>
      <c r="I236" s="118" t="s">
        <v>619</v>
      </c>
      <c r="J236" s="119">
        <v>0.5</v>
      </c>
      <c r="K236" s="118" t="s">
        <v>750</v>
      </c>
      <c r="L236" s="138">
        <f t="shared" si="5"/>
        <v>1.7361111111111049E-2</v>
      </c>
      <c r="M236" s="138">
        <f t="shared" si="4"/>
        <v>6.5972222222222321E-2</v>
      </c>
      <c r="N236" s="88"/>
      <c r="P236" s="131"/>
      <c r="T236" s="131"/>
      <c r="U236" s="131"/>
      <c r="W236" s="131"/>
      <c r="AB236" s="131"/>
    </row>
    <row r="237" spans="1:28" s="27" customFormat="1" ht="35.1" customHeight="1" x14ac:dyDescent="0.25">
      <c r="A237" s="87"/>
      <c r="B237" s="74"/>
      <c r="C237" s="81" t="s">
        <v>307</v>
      </c>
      <c r="D237" s="125"/>
      <c r="E237" s="125" t="s">
        <v>620</v>
      </c>
      <c r="F237" s="125"/>
      <c r="G237" s="125"/>
      <c r="H237" s="120" t="s">
        <v>183</v>
      </c>
      <c r="I237" s="118" t="s">
        <v>621</v>
      </c>
      <c r="J237" s="119">
        <v>0.41666666666666669</v>
      </c>
      <c r="K237" s="119" t="s">
        <v>751</v>
      </c>
      <c r="L237" s="138">
        <f t="shared" si="5"/>
        <v>2.430555555555558E-2</v>
      </c>
      <c r="M237" s="138">
        <f t="shared" si="4"/>
        <v>3.819444444444442E-2</v>
      </c>
      <c r="N237" s="88"/>
      <c r="P237" s="131"/>
      <c r="T237" s="131"/>
      <c r="U237" s="131"/>
      <c r="W237" s="131"/>
      <c r="AB237" s="131"/>
    </row>
    <row r="238" spans="1:28" s="27" customFormat="1" ht="35.1" customHeight="1" x14ac:dyDescent="0.25">
      <c r="A238" s="87"/>
      <c r="B238" s="74"/>
      <c r="C238" s="81" t="s">
        <v>308</v>
      </c>
      <c r="D238" s="125"/>
      <c r="E238" s="125" t="s">
        <v>622</v>
      </c>
      <c r="F238" s="125"/>
      <c r="G238" s="125"/>
      <c r="H238" s="120" t="s">
        <v>291</v>
      </c>
      <c r="I238" s="118" t="s">
        <v>621</v>
      </c>
      <c r="J238" s="119">
        <v>0.58333333333333337</v>
      </c>
      <c r="K238" s="118" t="s">
        <v>733</v>
      </c>
      <c r="L238" s="138">
        <f t="shared" si="5"/>
        <v>2.430555555555558E-2</v>
      </c>
      <c r="M238" s="138">
        <f t="shared" si="4"/>
        <v>5.9027777777777679E-2</v>
      </c>
      <c r="N238" s="88"/>
      <c r="P238" s="131"/>
      <c r="T238" s="131"/>
      <c r="U238" s="131"/>
      <c r="W238" s="131"/>
      <c r="AB238" s="131"/>
    </row>
    <row r="239" spans="1:28" s="27" customFormat="1" ht="35.1" customHeight="1" x14ac:dyDescent="0.25">
      <c r="A239" s="87"/>
      <c r="B239" s="74"/>
      <c r="C239" s="81" t="s">
        <v>309</v>
      </c>
      <c r="D239" s="125"/>
      <c r="E239" s="125" t="s">
        <v>623</v>
      </c>
      <c r="F239" s="125"/>
      <c r="G239" s="125"/>
      <c r="H239" s="120" t="s">
        <v>183</v>
      </c>
      <c r="I239" s="118" t="s">
        <v>624</v>
      </c>
      <c r="J239" s="119">
        <v>0.39583333333333331</v>
      </c>
      <c r="K239" s="118" t="s">
        <v>752</v>
      </c>
      <c r="L239" s="138">
        <f t="shared" si="5"/>
        <v>2.083333333333337E-2</v>
      </c>
      <c r="M239" s="138">
        <f t="shared" si="4"/>
        <v>4.7222222222222165E-2</v>
      </c>
      <c r="N239" s="88"/>
      <c r="P239" s="131"/>
      <c r="T239" s="131"/>
      <c r="U239" s="131"/>
      <c r="W239" s="131"/>
      <c r="AB239" s="131"/>
    </row>
    <row r="240" spans="1:28" s="27" customFormat="1" ht="35.1" customHeight="1" x14ac:dyDescent="0.25">
      <c r="A240" s="87"/>
      <c r="B240" s="74"/>
      <c r="C240" s="81" t="s">
        <v>310</v>
      </c>
      <c r="D240" s="125"/>
      <c r="E240" s="125" t="s">
        <v>625</v>
      </c>
      <c r="F240" s="125"/>
      <c r="G240" s="125"/>
      <c r="H240" s="120" t="s">
        <v>291</v>
      </c>
      <c r="I240" s="118" t="s">
        <v>624</v>
      </c>
      <c r="J240" s="119">
        <v>0.625</v>
      </c>
      <c r="K240" s="118" t="s">
        <v>762</v>
      </c>
      <c r="L240" s="138">
        <f t="shared" si="5"/>
        <v>2.083333333333337E-2</v>
      </c>
      <c r="M240" s="138">
        <f t="shared" si="4"/>
        <v>3.819444444444442E-2</v>
      </c>
      <c r="N240" s="88"/>
      <c r="P240" s="131"/>
      <c r="T240" s="131"/>
      <c r="U240" s="131"/>
      <c r="W240" s="131"/>
      <c r="AB240" s="131"/>
    </row>
    <row r="241" spans="1:28" s="27" customFormat="1" ht="35.1" customHeight="1" x14ac:dyDescent="0.25">
      <c r="A241" s="87"/>
      <c r="B241" s="74"/>
      <c r="C241" s="81" t="s">
        <v>311</v>
      </c>
      <c r="D241" s="125"/>
      <c r="E241" s="125" t="s">
        <v>626</v>
      </c>
      <c r="F241" s="125"/>
      <c r="G241" s="125"/>
      <c r="H241" s="120" t="s">
        <v>183</v>
      </c>
      <c r="I241" s="118" t="s">
        <v>627</v>
      </c>
      <c r="J241" s="119">
        <v>0.5</v>
      </c>
      <c r="K241" s="118" t="s">
        <v>753</v>
      </c>
      <c r="L241" s="138">
        <f t="shared" si="5"/>
        <v>1.3888888888888951E-2</v>
      </c>
      <c r="M241" s="138">
        <f t="shared" si="4"/>
        <v>2.7777777777777679E-2</v>
      </c>
      <c r="N241" s="88"/>
      <c r="P241" s="131"/>
      <c r="T241" s="131"/>
      <c r="U241" s="131"/>
      <c r="W241" s="131"/>
      <c r="AB241" s="131"/>
    </row>
    <row r="242" spans="1:28" s="27" customFormat="1" ht="35.1" customHeight="1" x14ac:dyDescent="0.25">
      <c r="A242" s="87"/>
      <c r="B242" s="74"/>
      <c r="C242" s="81" t="s">
        <v>312</v>
      </c>
      <c r="D242" s="125"/>
      <c r="E242" s="125" t="s">
        <v>628</v>
      </c>
      <c r="F242" s="125"/>
      <c r="G242" s="125"/>
      <c r="H242" s="120" t="s">
        <v>291</v>
      </c>
      <c r="I242" s="118" t="s">
        <v>627</v>
      </c>
      <c r="J242" s="119">
        <v>0.58333333333333337</v>
      </c>
      <c r="K242" s="118" t="s">
        <v>580</v>
      </c>
      <c r="L242" s="138">
        <f t="shared" si="5"/>
        <v>2.0833333333333259E-2</v>
      </c>
      <c r="M242" s="138">
        <f t="shared" si="4"/>
        <v>6.25E-2</v>
      </c>
      <c r="N242" s="88"/>
      <c r="P242" s="131"/>
      <c r="T242" s="131"/>
      <c r="U242" s="131"/>
      <c r="W242" s="131"/>
      <c r="AB242" s="131"/>
    </row>
    <row r="243" spans="1:28" s="27" customFormat="1" ht="35.1" customHeight="1" x14ac:dyDescent="0.25">
      <c r="A243" s="87"/>
      <c r="B243" s="74"/>
      <c r="C243" s="81" t="s">
        <v>313</v>
      </c>
      <c r="D243" s="125"/>
      <c r="E243" s="125" t="s">
        <v>629</v>
      </c>
      <c r="F243" s="125"/>
      <c r="G243" s="125"/>
      <c r="H243" s="120" t="s">
        <v>291</v>
      </c>
      <c r="I243" s="118" t="s">
        <v>630</v>
      </c>
      <c r="J243" s="119">
        <v>0.54166666666666663</v>
      </c>
      <c r="K243" s="118" t="s">
        <v>288</v>
      </c>
      <c r="L243" s="138">
        <f t="shared" si="5"/>
        <v>4.1666666666666741E-2</v>
      </c>
      <c r="M243" s="138">
        <f t="shared" si="4"/>
        <v>8.3333333333333259E-2</v>
      </c>
      <c r="N243" s="88"/>
      <c r="P243" s="131"/>
      <c r="T243" s="131"/>
      <c r="U243" s="131"/>
      <c r="W243" s="131"/>
      <c r="AB243" s="131"/>
    </row>
    <row r="244" spans="1:28" s="27" customFormat="1" ht="35.1" customHeight="1" x14ac:dyDescent="0.25">
      <c r="A244" s="87"/>
      <c r="B244" s="74"/>
      <c r="C244" s="81"/>
      <c r="D244" s="125"/>
      <c r="E244" s="125"/>
      <c r="F244" s="125"/>
      <c r="G244" s="125"/>
      <c r="H244" s="120"/>
      <c r="I244" s="118"/>
      <c r="J244" s="119"/>
      <c r="K244" s="118"/>
      <c r="L244" s="123"/>
      <c r="M244" s="123"/>
      <c r="N244" s="88"/>
      <c r="W244" s="131"/>
    </row>
    <row r="245" spans="1:28" x14ac:dyDescent="0.25">
      <c r="V245" s="27"/>
      <c r="X245" s="27"/>
      <c r="Y245" s="27"/>
      <c r="Z245" s="27"/>
      <c r="AA245" s="27"/>
    </row>
  </sheetData>
  <mergeCells count="244">
    <mergeCell ref="J33:K33"/>
    <mergeCell ref="J34:K34"/>
    <mergeCell ref="J35:K35"/>
    <mergeCell ref="J36:K36"/>
    <mergeCell ref="J37:K37"/>
    <mergeCell ref="J38:K38"/>
    <mergeCell ref="L33:M33"/>
    <mergeCell ref="L34:M34"/>
    <mergeCell ref="L35:M35"/>
    <mergeCell ref="L36:M36"/>
    <mergeCell ref="L37:M37"/>
    <mergeCell ref="L38:M38"/>
    <mergeCell ref="D33:E33"/>
    <mergeCell ref="D34:E34"/>
    <mergeCell ref="D35:E35"/>
    <mergeCell ref="D36:E36"/>
    <mergeCell ref="D37:E37"/>
    <mergeCell ref="D38:E38"/>
    <mergeCell ref="H33:I33"/>
    <mergeCell ref="H34:I34"/>
    <mergeCell ref="H35:I35"/>
    <mergeCell ref="H36:I36"/>
    <mergeCell ref="H37:I37"/>
    <mergeCell ref="H38:I38"/>
    <mergeCell ref="D82:E82"/>
    <mergeCell ref="J81:K81"/>
    <mergeCell ref="D87:E87"/>
    <mergeCell ref="D92:E92"/>
    <mergeCell ref="H87:I87"/>
    <mergeCell ref="J87:K87"/>
    <mergeCell ref="L65:M65"/>
    <mergeCell ref="L60:M60"/>
    <mergeCell ref="D57:E57"/>
    <mergeCell ref="D58:E58"/>
    <mergeCell ref="G71:H71"/>
    <mergeCell ref="J71:K71"/>
    <mergeCell ref="J62:K62"/>
    <mergeCell ref="L57:M57"/>
    <mergeCell ref="L58:M58"/>
    <mergeCell ref="L61:M61"/>
    <mergeCell ref="G60:H60"/>
    <mergeCell ref="L59:M59"/>
    <mergeCell ref="H80:I80"/>
    <mergeCell ref="J80:K80"/>
    <mergeCell ref="J79:K79"/>
    <mergeCell ref="C98:M98"/>
    <mergeCell ref="C99:C102"/>
    <mergeCell ref="D99:G99"/>
    <mergeCell ref="H99:M99"/>
    <mergeCell ref="D100:D102"/>
    <mergeCell ref="E100:E102"/>
    <mergeCell ref="F100:F102"/>
    <mergeCell ref="G100:G102"/>
    <mergeCell ref="H100:H102"/>
    <mergeCell ref="I100:I102"/>
    <mergeCell ref="J100:J102"/>
    <mergeCell ref="K100:K102"/>
    <mergeCell ref="L100:M102"/>
    <mergeCell ref="L31:M31"/>
    <mergeCell ref="L71:M71"/>
    <mergeCell ref="C73:M73"/>
    <mergeCell ref="L63:M63"/>
    <mergeCell ref="D63:E63"/>
    <mergeCell ref="G63:H63"/>
    <mergeCell ref="J63:K63"/>
    <mergeCell ref="L55:M55"/>
    <mergeCell ref="L56:M56"/>
    <mergeCell ref="D55:E55"/>
    <mergeCell ref="D56:E56"/>
    <mergeCell ref="J55:K55"/>
    <mergeCell ref="J56:K56"/>
    <mergeCell ref="G55:H55"/>
    <mergeCell ref="G56:H56"/>
    <mergeCell ref="L62:M62"/>
    <mergeCell ref="D62:E62"/>
    <mergeCell ref="G62:H62"/>
    <mergeCell ref="D32:E32"/>
    <mergeCell ref="H32:I32"/>
    <mergeCell ref="D61:E61"/>
    <mergeCell ref="G61:H61"/>
    <mergeCell ref="G59:H59"/>
    <mergeCell ref="D59:E59"/>
    <mergeCell ref="J32:K32"/>
    <mergeCell ref="L32:M32"/>
    <mergeCell ref="D39:E39"/>
    <mergeCell ref="B23:M23"/>
    <mergeCell ref="C26:M26"/>
    <mergeCell ref="C27:C29"/>
    <mergeCell ref="D27:M27"/>
    <mergeCell ref="D28:E29"/>
    <mergeCell ref="F28:G29"/>
    <mergeCell ref="H28:I29"/>
    <mergeCell ref="J28:K29"/>
    <mergeCell ref="L28:M29"/>
    <mergeCell ref="C24:F24"/>
    <mergeCell ref="H39:I39"/>
    <mergeCell ref="J39:K39"/>
    <mergeCell ref="L39:M39"/>
    <mergeCell ref="J30:K30"/>
    <mergeCell ref="L30:M30"/>
    <mergeCell ref="C25:M25"/>
    <mergeCell ref="D31:E31"/>
    <mergeCell ref="D30:E30"/>
    <mergeCell ref="H30:I30"/>
    <mergeCell ref="H31:I31"/>
    <mergeCell ref="J31:K31"/>
    <mergeCell ref="A1:K1"/>
    <mergeCell ref="C6:M6"/>
    <mergeCell ref="C10:M10"/>
    <mergeCell ref="B2:M2"/>
    <mergeCell ref="C5:M5"/>
    <mergeCell ref="C7:M7"/>
    <mergeCell ref="C4:M4"/>
    <mergeCell ref="C9:M9"/>
    <mergeCell ref="C21:M21"/>
    <mergeCell ref="C20:M20"/>
    <mergeCell ref="C12:M12"/>
    <mergeCell ref="C19:M19"/>
    <mergeCell ref="C11:M11"/>
    <mergeCell ref="C18:M18"/>
    <mergeCell ref="C14:M14"/>
    <mergeCell ref="C15:M15"/>
    <mergeCell ref="C16:M16"/>
    <mergeCell ref="C17:M17"/>
    <mergeCell ref="C43:C45"/>
    <mergeCell ref="D43:M43"/>
    <mergeCell ref="D44:E45"/>
    <mergeCell ref="F44:F45"/>
    <mergeCell ref="G44:H45"/>
    <mergeCell ref="F40:G40"/>
    <mergeCell ref="H40:I40"/>
    <mergeCell ref="L40:M40"/>
    <mergeCell ref="C42:M42"/>
    <mergeCell ref="I44:I45"/>
    <mergeCell ref="D48:E48"/>
    <mergeCell ref="G48:H48"/>
    <mergeCell ref="J48:K48"/>
    <mergeCell ref="L48:M48"/>
    <mergeCell ref="D47:E47"/>
    <mergeCell ref="G47:H47"/>
    <mergeCell ref="J47:K47"/>
    <mergeCell ref="L47:M47"/>
    <mergeCell ref="J44:K45"/>
    <mergeCell ref="L44:M45"/>
    <mergeCell ref="D46:E46"/>
    <mergeCell ref="G46:H46"/>
    <mergeCell ref="J46:K46"/>
    <mergeCell ref="L46:M46"/>
    <mergeCell ref="D49:E49"/>
    <mergeCell ref="G49:H49"/>
    <mergeCell ref="J49:K49"/>
    <mergeCell ref="L49:M49"/>
    <mergeCell ref="D50:E50"/>
    <mergeCell ref="G50:H50"/>
    <mergeCell ref="J50:K50"/>
    <mergeCell ref="L50:M50"/>
    <mergeCell ref="H86:I86"/>
    <mergeCell ref="J86:K86"/>
    <mergeCell ref="D85:E85"/>
    <mergeCell ref="H85:I85"/>
    <mergeCell ref="J85:K85"/>
    <mergeCell ref="G72:H72"/>
    <mergeCell ref="L54:M54"/>
    <mergeCell ref="C77:M77"/>
    <mergeCell ref="D78:M78"/>
    <mergeCell ref="L79:M79"/>
    <mergeCell ref="H79:I79"/>
    <mergeCell ref="D51:E51"/>
    <mergeCell ref="G51:H51"/>
    <mergeCell ref="J51:K51"/>
    <mergeCell ref="L51:M51"/>
    <mergeCell ref="G52:H52"/>
    <mergeCell ref="J52:K52"/>
    <mergeCell ref="L52:M52"/>
    <mergeCell ref="G53:H53"/>
    <mergeCell ref="J53:K53"/>
    <mergeCell ref="L53:M53"/>
    <mergeCell ref="D52:E52"/>
    <mergeCell ref="D53:E53"/>
    <mergeCell ref="C78:C79"/>
    <mergeCell ref="D83:E83"/>
    <mergeCell ref="H83:I83"/>
    <mergeCell ref="D81:E81"/>
    <mergeCell ref="D79:E79"/>
    <mergeCell ref="H82:I82"/>
    <mergeCell ref="J82:K82"/>
    <mergeCell ref="G70:H70"/>
    <mergeCell ref="D64:E64"/>
    <mergeCell ref="D65:E65"/>
    <mergeCell ref="D66:E66"/>
    <mergeCell ref="D67:E67"/>
    <mergeCell ref="D68:E68"/>
    <mergeCell ref="D69:E69"/>
    <mergeCell ref="D70:E70"/>
    <mergeCell ref="L64:M64"/>
    <mergeCell ref="L66:M66"/>
    <mergeCell ref="J66:K66"/>
    <mergeCell ref="J67:K67"/>
    <mergeCell ref="J68:K68"/>
    <mergeCell ref="J69:K69"/>
    <mergeCell ref="J70:K70"/>
    <mergeCell ref="C95:M95"/>
    <mergeCell ref="D88:E88"/>
    <mergeCell ref="H88:I88"/>
    <mergeCell ref="J88:K88"/>
    <mergeCell ref="D89:E89"/>
    <mergeCell ref="H89:I89"/>
    <mergeCell ref="J89:K89"/>
    <mergeCell ref="D90:E90"/>
    <mergeCell ref="D93:M93"/>
    <mergeCell ref="J83:K83"/>
    <mergeCell ref="H81:I81"/>
    <mergeCell ref="D75:H75"/>
    <mergeCell ref="F79:G79"/>
    <mergeCell ref="D80:E80"/>
    <mergeCell ref="L67:M67"/>
    <mergeCell ref="L68:M68"/>
    <mergeCell ref="L69:M69"/>
    <mergeCell ref="L70:M70"/>
    <mergeCell ref="D71:E71"/>
    <mergeCell ref="D54:E54"/>
    <mergeCell ref="G54:H54"/>
    <mergeCell ref="G57:H57"/>
    <mergeCell ref="D84:E84"/>
    <mergeCell ref="H84:I84"/>
    <mergeCell ref="J84:K84"/>
    <mergeCell ref="D86:E86"/>
    <mergeCell ref="G58:H58"/>
    <mergeCell ref="J54:K54"/>
    <mergeCell ref="D60:E60"/>
    <mergeCell ref="J57:K57"/>
    <mergeCell ref="J58:K58"/>
    <mergeCell ref="J61:K61"/>
    <mergeCell ref="J59:K59"/>
    <mergeCell ref="J60:K60"/>
    <mergeCell ref="C74:M74"/>
    <mergeCell ref="G64:H64"/>
    <mergeCell ref="G65:H65"/>
    <mergeCell ref="G66:H66"/>
    <mergeCell ref="G67:H67"/>
    <mergeCell ref="G68:H68"/>
    <mergeCell ref="G69:H69"/>
    <mergeCell ref="J64:K64"/>
    <mergeCell ref="J65:K65"/>
  </mergeCells>
  <conditionalFormatting sqref="AB103:AB243">
    <cfRule type="cellIs" dxfId="0" priority="1" operator="greaterThan">
      <formula>0.0618055555555556</formula>
    </cfRule>
  </conditionalFormatting>
  <dataValidations count="3">
    <dataValidation type="list" allowBlank="1" showInputMessage="1" showErrorMessage="1" sqref="J30:K39" xr:uid="{00000000-0002-0000-0100-000000000000}">
      <formula1>$R$30:$R$31</formula1>
    </dataValidation>
    <dataValidation type="list" allowBlank="1" showInputMessage="1" showErrorMessage="1" sqref="G71:H71" xr:uid="{00000000-0002-0000-0100-000001000000}">
      <formula1>#REF!</formula1>
    </dataValidation>
    <dataValidation type="list" allowBlank="1" showInputMessage="1" showErrorMessage="1" sqref="G46:H70" xr:uid="{00000000-0002-0000-0100-000002000000}">
      <formula1>$R$40:$R$42</formula1>
    </dataValidation>
  </dataValidations>
  <pageMargins left="0.23622047244094491" right="0.23622047244094491" top="0.39370078740157483" bottom="0.39370078740157483" header="0.31496062992125984" footer="0.31496062992125984"/>
  <pageSetup paperSize="9" scale="56" fitToHeight="0" orientation="portrait" r:id="rId1"/>
  <headerFooter>
    <oddFooter>&amp;L&amp;"Arial,Uobičajeno"Godišnje izvješće o kvaliteti opskrbe plinom-2023.&amp;R&amp;"Arial,Uobičajeno"PRILOG II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AB43"/>
  <sheetViews>
    <sheetView zoomScaleNormal="100" workbookViewId="0">
      <selection activeCell="C5" sqref="C5:M5"/>
    </sheetView>
  </sheetViews>
  <sheetFormatPr defaultRowHeight="15" x14ac:dyDescent="0.25"/>
  <cols>
    <col min="1" max="1" width="1.28515625" customWidth="1"/>
    <col min="2" max="2" width="4.140625" customWidth="1"/>
    <col min="3" max="3" width="9.5703125" customWidth="1"/>
    <col min="4" max="4" width="13" customWidth="1"/>
    <col min="5" max="6" width="12.85546875" customWidth="1"/>
    <col min="7" max="7" width="13.28515625" customWidth="1"/>
    <col min="8" max="8" width="12.140625" customWidth="1"/>
    <col min="9" max="9" width="12.5703125" customWidth="1"/>
    <col min="10" max="11" width="13.28515625" customWidth="1"/>
    <col min="12" max="12" width="13.85546875" customWidth="1"/>
    <col min="13" max="13" width="15.140625" customWidth="1"/>
    <col min="14" max="14" width="3.28515625" customWidth="1"/>
    <col min="16" max="16" width="0" hidden="1" customWidth="1"/>
  </cols>
  <sheetData>
    <row r="1" spans="1:14" s="27" customFormat="1" ht="21" customHeight="1" x14ac:dyDescent="0.25">
      <c r="A1" s="201" t="s">
        <v>107</v>
      </c>
      <c r="B1" s="202"/>
      <c r="C1" s="202"/>
      <c r="D1" s="202"/>
      <c r="E1" s="202"/>
      <c r="F1" s="202"/>
      <c r="G1" s="202"/>
      <c r="H1" s="202"/>
      <c r="I1" s="202"/>
      <c r="J1" s="202"/>
      <c r="K1" s="202"/>
      <c r="L1" s="85"/>
      <c r="M1" s="85"/>
      <c r="N1" s="86"/>
    </row>
    <row r="2" spans="1:14" s="27" customFormat="1" ht="36" customHeight="1" x14ac:dyDescent="0.25">
      <c r="A2" s="87"/>
      <c r="B2" s="190" t="s">
        <v>136</v>
      </c>
      <c r="C2" s="190"/>
      <c r="D2" s="190"/>
      <c r="E2" s="190"/>
      <c r="F2" s="190"/>
      <c r="G2" s="190"/>
      <c r="H2" s="190"/>
      <c r="I2" s="190"/>
      <c r="J2" s="190"/>
      <c r="K2" s="190"/>
      <c r="L2" s="190"/>
      <c r="M2" s="190"/>
      <c r="N2" s="88"/>
    </row>
    <row r="3" spans="1:14" s="27" customFormat="1" ht="21" customHeight="1" x14ac:dyDescent="0.25">
      <c r="A3" s="87"/>
      <c r="B3" s="74"/>
      <c r="C3" s="191" t="s">
        <v>38</v>
      </c>
      <c r="D3" s="191"/>
      <c r="E3" s="191"/>
      <c r="F3" s="74"/>
      <c r="G3" s="74"/>
      <c r="H3" s="74"/>
      <c r="I3" s="74"/>
      <c r="J3" s="74"/>
      <c r="K3" s="74"/>
      <c r="L3" s="39"/>
      <c r="M3" s="39"/>
      <c r="N3" s="88"/>
    </row>
    <row r="4" spans="1:14" s="27" customFormat="1" ht="144" customHeight="1" x14ac:dyDescent="0.25">
      <c r="A4" s="87"/>
      <c r="B4" s="74"/>
      <c r="C4" s="206" t="s">
        <v>640</v>
      </c>
      <c r="D4" s="204"/>
      <c r="E4" s="204"/>
      <c r="F4" s="204"/>
      <c r="G4" s="204"/>
      <c r="H4" s="204"/>
      <c r="I4" s="204"/>
      <c r="J4" s="204"/>
      <c r="K4" s="204"/>
      <c r="L4" s="204"/>
      <c r="M4" s="204"/>
      <c r="N4" s="88"/>
    </row>
    <row r="5" spans="1:14" s="27" customFormat="1" ht="75.75" customHeight="1" x14ac:dyDescent="0.25">
      <c r="A5" s="87"/>
      <c r="B5" s="74"/>
      <c r="C5" s="203" t="s">
        <v>123</v>
      </c>
      <c r="D5" s="204"/>
      <c r="E5" s="204"/>
      <c r="F5" s="204"/>
      <c r="G5" s="204"/>
      <c r="H5" s="204"/>
      <c r="I5" s="204"/>
      <c r="J5" s="204"/>
      <c r="K5" s="204"/>
      <c r="L5" s="204"/>
      <c r="M5" s="204"/>
      <c r="N5" s="88"/>
    </row>
    <row r="6" spans="1:14" s="27" customFormat="1" ht="75.75" customHeight="1" x14ac:dyDescent="0.25">
      <c r="A6" s="87"/>
      <c r="B6" s="74"/>
      <c r="C6" s="203" t="s">
        <v>124</v>
      </c>
      <c r="D6" s="204"/>
      <c r="E6" s="204"/>
      <c r="F6" s="204"/>
      <c r="G6" s="204"/>
      <c r="H6" s="204"/>
      <c r="I6" s="204"/>
      <c r="J6" s="204"/>
      <c r="K6" s="204"/>
      <c r="L6" s="204"/>
      <c r="M6" s="204"/>
      <c r="N6" s="88"/>
    </row>
    <row r="7" spans="1:14" s="27" customFormat="1" ht="17.25" customHeight="1" x14ac:dyDescent="0.25">
      <c r="A7" s="87"/>
      <c r="B7" s="74"/>
      <c r="C7" s="74"/>
      <c r="D7" s="74"/>
      <c r="E7" s="74"/>
      <c r="F7" s="74"/>
      <c r="G7" s="74"/>
      <c r="H7" s="74"/>
      <c r="I7" s="74"/>
      <c r="J7" s="74"/>
      <c r="K7" s="74"/>
      <c r="L7" s="39"/>
      <c r="M7" s="39"/>
      <c r="N7" s="88"/>
    </row>
    <row r="8" spans="1:14" s="27" customFormat="1" ht="16.5" customHeight="1" thickBot="1" x14ac:dyDescent="0.3">
      <c r="A8" s="87"/>
      <c r="B8" s="190" t="s">
        <v>325</v>
      </c>
      <c r="C8" s="190"/>
      <c r="D8" s="190"/>
      <c r="E8" s="190"/>
      <c r="F8" s="190"/>
      <c r="G8" s="190"/>
      <c r="H8" s="190"/>
      <c r="I8" s="190"/>
      <c r="J8" s="190"/>
      <c r="K8" s="190"/>
      <c r="L8" s="190"/>
      <c r="M8" s="39"/>
      <c r="N8" s="88"/>
    </row>
    <row r="9" spans="1:14" ht="23.25" customHeight="1" x14ac:dyDescent="0.25">
      <c r="A9" s="104"/>
      <c r="B9" s="28"/>
      <c r="C9" s="28"/>
      <c r="D9" s="230" t="s">
        <v>20</v>
      </c>
      <c r="E9" s="233"/>
      <c r="F9" s="230" t="s">
        <v>21</v>
      </c>
      <c r="G9" s="231"/>
      <c r="H9" s="232" t="s">
        <v>22</v>
      </c>
      <c r="I9" s="233"/>
      <c r="J9" s="230" t="s">
        <v>23</v>
      </c>
      <c r="K9" s="231"/>
      <c r="L9" s="232" t="s">
        <v>24</v>
      </c>
      <c r="M9" s="231"/>
      <c r="N9" s="105"/>
    </row>
    <row r="10" spans="1:14" s="30" customFormat="1" ht="33.75" customHeight="1" x14ac:dyDescent="0.2">
      <c r="A10" s="106"/>
      <c r="B10" s="29"/>
      <c r="C10" s="29"/>
      <c r="D10" s="95" t="s">
        <v>326</v>
      </c>
      <c r="E10" s="97" t="s">
        <v>327</v>
      </c>
      <c r="F10" s="95" t="s">
        <v>326</v>
      </c>
      <c r="G10" s="97" t="s">
        <v>328</v>
      </c>
      <c r="H10" s="95" t="s">
        <v>326</v>
      </c>
      <c r="I10" s="97" t="s">
        <v>327</v>
      </c>
      <c r="J10" s="95" t="s">
        <v>329</v>
      </c>
      <c r="K10" s="96" t="s">
        <v>330</v>
      </c>
      <c r="L10" s="100" t="s">
        <v>329</v>
      </c>
      <c r="M10" s="96" t="s">
        <v>330</v>
      </c>
      <c r="N10" s="107"/>
    </row>
    <row r="11" spans="1:14" s="30" customFormat="1" ht="17.25" customHeight="1" x14ac:dyDescent="0.2">
      <c r="A11" s="108"/>
      <c r="B11" s="31"/>
      <c r="C11" s="103" t="s">
        <v>25</v>
      </c>
      <c r="D11" s="33">
        <v>40.987000000000002</v>
      </c>
      <c r="E11" s="98">
        <f t="shared" ref="E11:E23" si="0">D11/3.6</f>
        <v>11.385277777777778</v>
      </c>
      <c r="F11" s="33">
        <v>40.256999999999998</v>
      </c>
      <c r="G11" s="34">
        <f t="shared" ref="G11:G23" si="1">F11/3.6</f>
        <v>11.182499999999999</v>
      </c>
      <c r="H11" s="101">
        <v>40.231000000000002</v>
      </c>
      <c r="I11" s="98">
        <f t="shared" ref="I11:I23" si="2">H11/3.6</f>
        <v>11.175277777777778</v>
      </c>
      <c r="J11" s="33">
        <v>0</v>
      </c>
      <c r="K11" s="34">
        <f t="shared" ref="K11:K23" si="3">J11/3.6</f>
        <v>0</v>
      </c>
      <c r="L11" s="101">
        <v>0</v>
      </c>
      <c r="M11" s="34">
        <f t="shared" ref="M11:M23" si="4">L11/3.6</f>
        <v>0</v>
      </c>
      <c r="N11" s="107"/>
    </row>
    <row r="12" spans="1:14" s="30" customFormat="1" ht="17.25" customHeight="1" x14ac:dyDescent="0.2">
      <c r="A12" s="109"/>
      <c r="B12" s="35"/>
      <c r="C12" s="103" t="s">
        <v>26</v>
      </c>
      <c r="D12" s="33">
        <v>40.994</v>
      </c>
      <c r="E12" s="98">
        <f t="shared" si="0"/>
        <v>11.387222222222222</v>
      </c>
      <c r="F12" s="33">
        <v>40.313000000000002</v>
      </c>
      <c r="G12" s="34">
        <f t="shared" si="1"/>
        <v>11.198055555555555</v>
      </c>
      <c r="H12" s="101">
        <v>40.295000000000002</v>
      </c>
      <c r="I12" s="98">
        <f t="shared" si="2"/>
        <v>11.193055555555556</v>
      </c>
      <c r="J12" s="33">
        <v>0</v>
      </c>
      <c r="K12" s="34">
        <f t="shared" si="3"/>
        <v>0</v>
      </c>
      <c r="L12" s="101">
        <v>0</v>
      </c>
      <c r="M12" s="34">
        <f t="shared" si="4"/>
        <v>0</v>
      </c>
      <c r="N12" s="107"/>
    </row>
    <row r="13" spans="1:14" s="30" customFormat="1" ht="17.25" customHeight="1" x14ac:dyDescent="0.2">
      <c r="A13" s="109"/>
      <c r="B13" s="35"/>
      <c r="C13" s="103" t="s">
        <v>27</v>
      </c>
      <c r="D13" s="33">
        <v>41.331000000000003</v>
      </c>
      <c r="E13" s="98">
        <f t="shared" si="0"/>
        <v>11.480833333333335</v>
      </c>
      <c r="F13" s="33">
        <v>41.101999999999997</v>
      </c>
      <c r="G13" s="34">
        <f t="shared" si="1"/>
        <v>11.417222222222222</v>
      </c>
      <c r="H13" s="101">
        <v>41.110999999999997</v>
      </c>
      <c r="I13" s="98">
        <f t="shared" si="2"/>
        <v>11.419722222222221</v>
      </c>
      <c r="J13" s="33">
        <v>0</v>
      </c>
      <c r="K13" s="34">
        <f t="shared" si="3"/>
        <v>0</v>
      </c>
      <c r="L13" s="101">
        <v>0</v>
      </c>
      <c r="M13" s="34">
        <f t="shared" si="4"/>
        <v>0</v>
      </c>
      <c r="N13" s="107"/>
    </row>
    <row r="14" spans="1:14" s="30" customFormat="1" ht="17.25" customHeight="1" x14ac:dyDescent="0.2">
      <c r="A14" s="109"/>
      <c r="B14" s="35"/>
      <c r="C14" s="103" t="s">
        <v>28</v>
      </c>
      <c r="D14" s="33">
        <v>41.698999999999998</v>
      </c>
      <c r="E14" s="98">
        <f t="shared" si="0"/>
        <v>11.583055555555555</v>
      </c>
      <c r="F14" s="33">
        <v>41.456000000000003</v>
      </c>
      <c r="G14" s="34">
        <f t="shared" si="1"/>
        <v>11.515555555555556</v>
      </c>
      <c r="H14" s="101">
        <v>41.46</v>
      </c>
      <c r="I14" s="98">
        <f t="shared" si="2"/>
        <v>11.516666666666667</v>
      </c>
      <c r="J14" s="33">
        <v>0</v>
      </c>
      <c r="K14" s="34">
        <f t="shared" si="3"/>
        <v>0</v>
      </c>
      <c r="L14" s="101">
        <v>0</v>
      </c>
      <c r="M14" s="34">
        <f t="shared" si="4"/>
        <v>0</v>
      </c>
      <c r="N14" s="107"/>
    </row>
    <row r="15" spans="1:14" s="30" customFormat="1" ht="17.25" customHeight="1" x14ac:dyDescent="0.2">
      <c r="A15" s="109"/>
      <c r="B15" s="31"/>
      <c r="C15" s="103" t="s">
        <v>29</v>
      </c>
      <c r="D15" s="33">
        <v>40.905000000000001</v>
      </c>
      <c r="E15" s="98">
        <f t="shared" si="0"/>
        <v>11.362500000000001</v>
      </c>
      <c r="F15" s="33">
        <v>40.805</v>
      </c>
      <c r="G15" s="34">
        <f t="shared" si="1"/>
        <v>11.334722222222222</v>
      </c>
      <c r="H15" s="101">
        <v>40.747</v>
      </c>
      <c r="I15" s="98">
        <f t="shared" si="2"/>
        <v>11.31861111111111</v>
      </c>
      <c r="J15" s="33">
        <v>0</v>
      </c>
      <c r="K15" s="34">
        <f t="shared" si="3"/>
        <v>0</v>
      </c>
      <c r="L15" s="101">
        <v>0</v>
      </c>
      <c r="M15" s="34">
        <f t="shared" si="4"/>
        <v>0</v>
      </c>
      <c r="N15" s="107"/>
    </row>
    <row r="16" spans="1:14" s="30" customFormat="1" ht="17.25" customHeight="1" x14ac:dyDescent="0.2">
      <c r="A16" s="109"/>
      <c r="B16" s="31"/>
      <c r="C16" s="103" t="s">
        <v>30</v>
      </c>
      <c r="D16" s="33">
        <v>39.942</v>
      </c>
      <c r="E16" s="98">
        <f t="shared" si="0"/>
        <v>11.095000000000001</v>
      </c>
      <c r="F16" s="33">
        <v>39.808999999999997</v>
      </c>
      <c r="G16" s="34">
        <f t="shared" si="1"/>
        <v>11.058055555555555</v>
      </c>
      <c r="H16" s="101">
        <v>39.845999999999997</v>
      </c>
      <c r="I16" s="98">
        <f t="shared" si="2"/>
        <v>11.068333333333332</v>
      </c>
      <c r="J16" s="33">
        <v>0</v>
      </c>
      <c r="K16" s="34">
        <f t="shared" si="3"/>
        <v>0</v>
      </c>
      <c r="L16" s="101">
        <v>0</v>
      </c>
      <c r="M16" s="34">
        <f t="shared" si="4"/>
        <v>0</v>
      </c>
      <c r="N16" s="107"/>
    </row>
    <row r="17" spans="1:28" s="30" customFormat="1" ht="17.25" customHeight="1" x14ac:dyDescent="0.2">
      <c r="A17" s="109"/>
      <c r="B17" s="31"/>
      <c r="C17" s="103" t="s">
        <v>31</v>
      </c>
      <c r="D17" s="33">
        <v>39.722000000000001</v>
      </c>
      <c r="E17" s="98">
        <f t="shared" si="0"/>
        <v>11.033888888888889</v>
      </c>
      <c r="F17" s="33">
        <v>39.697000000000003</v>
      </c>
      <c r="G17" s="34">
        <f t="shared" si="1"/>
        <v>11.026944444444444</v>
      </c>
      <c r="H17" s="101">
        <v>39.703000000000003</v>
      </c>
      <c r="I17" s="98">
        <f t="shared" si="2"/>
        <v>11.028611111111111</v>
      </c>
      <c r="J17" s="33">
        <v>0</v>
      </c>
      <c r="K17" s="34">
        <f t="shared" si="3"/>
        <v>0</v>
      </c>
      <c r="L17" s="101">
        <v>0</v>
      </c>
      <c r="M17" s="34">
        <f t="shared" si="4"/>
        <v>0</v>
      </c>
      <c r="N17" s="107"/>
    </row>
    <row r="18" spans="1:28" s="30" customFormat="1" ht="17.25" customHeight="1" x14ac:dyDescent="0.2">
      <c r="A18" s="109"/>
      <c r="B18" s="31"/>
      <c r="C18" s="103" t="s">
        <v>32</v>
      </c>
      <c r="D18" s="33">
        <v>39.710999999999999</v>
      </c>
      <c r="E18" s="98">
        <f t="shared" si="0"/>
        <v>11.030833333333332</v>
      </c>
      <c r="F18" s="33">
        <v>39.68</v>
      </c>
      <c r="G18" s="34">
        <f t="shared" si="1"/>
        <v>11.022222222222222</v>
      </c>
      <c r="H18" s="101">
        <v>39.689</v>
      </c>
      <c r="I18" s="98">
        <f t="shared" si="2"/>
        <v>11.024722222222222</v>
      </c>
      <c r="J18" s="33">
        <v>0</v>
      </c>
      <c r="K18" s="34">
        <f t="shared" si="3"/>
        <v>0</v>
      </c>
      <c r="L18" s="101">
        <v>0</v>
      </c>
      <c r="M18" s="34">
        <f t="shared" si="4"/>
        <v>0</v>
      </c>
      <c r="N18" s="107"/>
    </row>
    <row r="19" spans="1:28" s="30" customFormat="1" ht="17.25" customHeight="1" x14ac:dyDescent="0.2">
      <c r="A19" s="109"/>
      <c r="B19" s="31"/>
      <c r="C19" s="103" t="s">
        <v>33</v>
      </c>
      <c r="D19" s="33">
        <v>41.732999999999997</v>
      </c>
      <c r="E19" s="98">
        <f t="shared" si="0"/>
        <v>11.592499999999999</v>
      </c>
      <c r="F19" s="33">
        <v>41.762</v>
      </c>
      <c r="G19" s="34">
        <f t="shared" si="1"/>
        <v>11.600555555555555</v>
      </c>
      <c r="H19" s="101">
        <v>41.677</v>
      </c>
      <c r="I19" s="98">
        <f t="shared" si="2"/>
        <v>11.576944444444445</v>
      </c>
      <c r="J19" s="33">
        <v>0</v>
      </c>
      <c r="K19" s="34">
        <f t="shared" si="3"/>
        <v>0</v>
      </c>
      <c r="L19" s="101">
        <v>0</v>
      </c>
      <c r="M19" s="34">
        <f t="shared" si="4"/>
        <v>0</v>
      </c>
      <c r="N19" s="107"/>
    </row>
    <row r="20" spans="1:28" s="30" customFormat="1" ht="17.25" customHeight="1" x14ac:dyDescent="0.2">
      <c r="A20" s="109"/>
      <c r="B20" s="31"/>
      <c r="C20" s="103" t="s">
        <v>34</v>
      </c>
      <c r="D20" s="33">
        <v>40.093000000000004</v>
      </c>
      <c r="E20" s="98">
        <f t="shared" si="0"/>
        <v>11.136944444444445</v>
      </c>
      <c r="F20" s="33">
        <v>40.008000000000003</v>
      </c>
      <c r="G20" s="34">
        <f t="shared" si="1"/>
        <v>11.113333333333333</v>
      </c>
      <c r="H20" s="101">
        <v>39.932000000000002</v>
      </c>
      <c r="I20" s="98">
        <f t="shared" si="2"/>
        <v>11.092222222222222</v>
      </c>
      <c r="J20" s="33">
        <v>0</v>
      </c>
      <c r="K20" s="34">
        <f t="shared" si="3"/>
        <v>0</v>
      </c>
      <c r="L20" s="101">
        <v>0</v>
      </c>
      <c r="M20" s="34">
        <f t="shared" si="4"/>
        <v>0</v>
      </c>
      <c r="N20" s="107"/>
    </row>
    <row r="21" spans="1:28" s="30" customFormat="1" ht="17.25" customHeight="1" x14ac:dyDescent="0.2">
      <c r="A21" s="109"/>
      <c r="B21" s="31"/>
      <c r="C21" s="103" t="s">
        <v>35</v>
      </c>
      <c r="D21" s="33">
        <v>39.64</v>
      </c>
      <c r="E21" s="98">
        <f t="shared" si="0"/>
        <v>11.011111111111111</v>
      </c>
      <c r="F21" s="33">
        <v>39.576999999999998</v>
      </c>
      <c r="G21" s="34">
        <f t="shared" si="1"/>
        <v>10.993611111111111</v>
      </c>
      <c r="H21" s="101">
        <v>39.573</v>
      </c>
      <c r="I21" s="98">
        <f t="shared" si="2"/>
        <v>10.9925</v>
      </c>
      <c r="J21" s="33">
        <v>0</v>
      </c>
      <c r="K21" s="34">
        <f t="shared" si="3"/>
        <v>0</v>
      </c>
      <c r="L21" s="101">
        <v>0</v>
      </c>
      <c r="M21" s="34">
        <f t="shared" si="4"/>
        <v>0</v>
      </c>
      <c r="N21" s="107"/>
    </row>
    <row r="22" spans="1:28" s="30" customFormat="1" ht="17.25" customHeight="1" x14ac:dyDescent="0.2">
      <c r="A22" s="109"/>
      <c r="B22" s="31"/>
      <c r="C22" s="103" t="s">
        <v>36</v>
      </c>
      <c r="D22" s="33">
        <v>39.904000000000003</v>
      </c>
      <c r="E22" s="98">
        <f t="shared" si="0"/>
        <v>11.084444444444445</v>
      </c>
      <c r="F22" s="33">
        <v>39.661999999999999</v>
      </c>
      <c r="G22" s="34">
        <f t="shared" si="1"/>
        <v>11.017222222222221</v>
      </c>
      <c r="H22" s="101">
        <v>39.665999999999997</v>
      </c>
      <c r="I22" s="98">
        <f t="shared" si="2"/>
        <v>11.018333333333333</v>
      </c>
      <c r="J22" s="33">
        <v>0</v>
      </c>
      <c r="K22" s="34">
        <f t="shared" si="3"/>
        <v>0</v>
      </c>
      <c r="L22" s="101">
        <v>0</v>
      </c>
      <c r="M22" s="34">
        <f t="shared" si="4"/>
        <v>0</v>
      </c>
      <c r="N22" s="107"/>
    </row>
    <row r="23" spans="1:28" s="30" customFormat="1" ht="17.25" customHeight="1" thickBot="1" x14ac:dyDescent="0.25">
      <c r="A23" s="109"/>
      <c r="B23" s="36"/>
      <c r="C23" s="103" t="s">
        <v>37</v>
      </c>
      <c r="D23" s="37">
        <f>AVERAGE(D11:D22)</f>
        <v>40.555083333333336</v>
      </c>
      <c r="E23" s="99">
        <f t="shared" si="0"/>
        <v>11.265300925925926</v>
      </c>
      <c r="F23" s="37">
        <f>AVERAGE(F11:F22)</f>
        <v>40.343999999999994</v>
      </c>
      <c r="G23" s="38">
        <f t="shared" si="1"/>
        <v>11.206666666666665</v>
      </c>
      <c r="H23" s="102">
        <f>AVERAGE(H11:H22)</f>
        <v>40.327500000000008</v>
      </c>
      <c r="I23" s="99">
        <f t="shared" si="2"/>
        <v>11.202083333333336</v>
      </c>
      <c r="J23" s="37">
        <f>AVERAGE(J11:J22)</f>
        <v>0</v>
      </c>
      <c r="K23" s="38">
        <f t="shared" si="3"/>
        <v>0</v>
      </c>
      <c r="L23" s="102">
        <f>AVERAGE(L11:L22)</f>
        <v>0</v>
      </c>
      <c r="M23" s="38">
        <f t="shared" si="4"/>
        <v>0</v>
      </c>
      <c r="N23" s="107"/>
    </row>
    <row r="24" spans="1:28" s="30" customFormat="1" ht="15" customHeight="1" x14ac:dyDescent="0.2">
      <c r="A24" s="109"/>
      <c r="B24" s="36"/>
      <c r="C24" s="32"/>
      <c r="D24" s="234" t="s">
        <v>108</v>
      </c>
      <c r="E24" s="234"/>
      <c r="F24" s="234"/>
      <c r="G24" s="234"/>
      <c r="H24" s="234"/>
      <c r="I24" s="234"/>
      <c r="J24" s="234"/>
      <c r="K24" s="234"/>
      <c r="L24" s="234"/>
      <c r="M24" s="234"/>
      <c r="N24" s="235"/>
    </row>
    <row r="25" spans="1:28" s="27" customFormat="1" ht="17.25" customHeight="1" x14ac:dyDescent="0.25">
      <c r="A25" s="87"/>
      <c r="B25" s="74"/>
      <c r="C25" s="74"/>
      <c r="D25" s="74"/>
      <c r="E25" s="74"/>
      <c r="F25" s="74"/>
      <c r="G25" s="74"/>
      <c r="H25" s="74"/>
      <c r="I25" s="74"/>
      <c r="J25" s="74"/>
      <c r="K25" s="74"/>
      <c r="L25" s="39"/>
      <c r="M25" s="39"/>
      <c r="N25" s="88"/>
      <c r="Q25" s="30"/>
      <c r="R25" s="30"/>
      <c r="S25" s="30"/>
      <c r="T25" s="30"/>
      <c r="U25" s="30"/>
      <c r="V25" s="30"/>
      <c r="W25" s="30"/>
      <c r="X25" s="30"/>
      <c r="Y25" s="30"/>
      <c r="Z25" s="30"/>
      <c r="AA25" s="30"/>
      <c r="AB25" s="30"/>
    </row>
    <row r="26" spans="1:28" s="27" customFormat="1" ht="16.5" customHeight="1" x14ac:dyDescent="0.25">
      <c r="A26" s="87"/>
      <c r="B26" s="190" t="s">
        <v>139</v>
      </c>
      <c r="C26" s="190"/>
      <c r="D26" s="190"/>
      <c r="E26" s="190"/>
      <c r="F26" s="190"/>
      <c r="G26" s="190"/>
      <c r="H26" s="190"/>
      <c r="I26" s="190"/>
      <c r="J26" s="190"/>
      <c r="K26" s="190"/>
      <c r="L26" s="190"/>
      <c r="M26" s="39"/>
      <c r="N26" s="88"/>
      <c r="Q26" s="116"/>
      <c r="R26" s="30"/>
      <c r="S26" s="30"/>
      <c r="T26" s="30"/>
      <c r="U26" s="30"/>
      <c r="V26" s="30"/>
      <c r="W26" s="30"/>
      <c r="X26" s="30"/>
      <c r="Y26" s="30"/>
      <c r="Z26" s="30"/>
      <c r="AA26" s="30"/>
      <c r="AB26" s="30"/>
    </row>
    <row r="27" spans="1:28" s="27" customFormat="1" ht="18" customHeight="1" x14ac:dyDescent="0.25">
      <c r="A27" s="87"/>
      <c r="B27" s="74"/>
      <c r="C27" s="210" t="s">
        <v>121</v>
      </c>
      <c r="D27" s="210"/>
      <c r="E27" s="210"/>
      <c r="F27" s="210"/>
      <c r="G27" s="74"/>
      <c r="H27" s="74"/>
      <c r="I27" s="74"/>
      <c r="J27" s="74"/>
      <c r="K27" s="74"/>
      <c r="L27" s="74"/>
      <c r="M27" s="74"/>
      <c r="N27" s="88"/>
      <c r="R27" s="30"/>
      <c r="S27" s="30"/>
      <c r="T27" s="30"/>
      <c r="U27" s="30"/>
      <c r="V27" s="30"/>
      <c r="W27" s="30"/>
      <c r="X27" s="30"/>
      <c r="Y27" s="30"/>
      <c r="Z27" s="30"/>
      <c r="AA27" s="30"/>
      <c r="AB27" s="30"/>
    </row>
    <row r="28" spans="1:28" s="27" customFormat="1" ht="18" customHeight="1" x14ac:dyDescent="0.25">
      <c r="A28" s="87"/>
      <c r="B28" s="74"/>
      <c r="C28" s="214" t="s">
        <v>637</v>
      </c>
      <c r="D28" s="214"/>
      <c r="E28" s="214"/>
      <c r="F28" s="214"/>
      <c r="G28" s="214"/>
      <c r="H28" s="214"/>
      <c r="I28" s="214"/>
      <c r="J28" s="214"/>
      <c r="K28" s="214"/>
      <c r="L28" s="214"/>
      <c r="M28" s="214"/>
      <c r="N28" s="88"/>
      <c r="R28" s="30"/>
      <c r="S28" s="30"/>
      <c r="T28" s="30"/>
      <c r="U28" s="30"/>
      <c r="V28" s="30"/>
      <c r="W28" s="30"/>
      <c r="X28" s="30"/>
      <c r="Y28" s="30"/>
      <c r="Z28" s="30"/>
      <c r="AA28" s="30"/>
      <c r="AB28" s="30"/>
    </row>
    <row r="29" spans="1:28" s="27" customFormat="1" ht="21" customHeight="1" x14ac:dyDescent="0.25">
      <c r="A29" s="87"/>
      <c r="B29" s="74"/>
      <c r="C29" s="190" t="s">
        <v>138</v>
      </c>
      <c r="D29" s="191"/>
      <c r="E29" s="191"/>
      <c r="F29" s="191"/>
      <c r="G29" s="191"/>
      <c r="H29" s="191"/>
      <c r="I29" s="191"/>
      <c r="J29" s="191"/>
      <c r="K29" s="191"/>
      <c r="L29" s="191"/>
      <c r="M29" s="39"/>
      <c r="N29" s="88"/>
    </row>
    <row r="30" spans="1:28" s="27" customFormat="1" ht="21.75" customHeight="1" x14ac:dyDescent="0.25">
      <c r="A30" s="87"/>
      <c r="B30" s="74"/>
      <c r="C30" s="229" t="s">
        <v>78</v>
      </c>
      <c r="D30" s="192" t="s">
        <v>142</v>
      </c>
      <c r="E30" s="193"/>
      <c r="F30" s="193"/>
      <c r="G30" s="193"/>
      <c r="H30" s="193"/>
      <c r="I30" s="193"/>
      <c r="J30" s="193"/>
      <c r="K30" s="193"/>
      <c r="L30" s="193"/>
      <c r="M30" s="194"/>
      <c r="N30" s="88"/>
    </row>
    <row r="31" spans="1:28" s="27" customFormat="1" ht="36.75" customHeight="1" x14ac:dyDescent="0.25">
      <c r="A31" s="87"/>
      <c r="B31" s="74"/>
      <c r="C31" s="229"/>
      <c r="D31" s="223" t="s">
        <v>117</v>
      </c>
      <c r="E31" s="224"/>
      <c r="F31" s="225"/>
      <c r="G31" s="223" t="s">
        <v>95</v>
      </c>
      <c r="H31" s="224"/>
      <c r="I31" s="225"/>
      <c r="J31" s="187" t="s">
        <v>96</v>
      </c>
      <c r="K31" s="187"/>
      <c r="L31" s="187" t="s">
        <v>97</v>
      </c>
      <c r="M31" s="187"/>
      <c r="N31" s="88"/>
    </row>
    <row r="32" spans="1:28" s="27" customFormat="1" ht="19.5" customHeight="1" x14ac:dyDescent="0.25">
      <c r="A32" s="87"/>
      <c r="B32" s="74"/>
      <c r="C32" s="81" t="s">
        <v>65</v>
      </c>
      <c r="D32" s="167"/>
      <c r="E32" s="226"/>
      <c r="F32" s="168"/>
      <c r="G32" s="167"/>
      <c r="H32" s="226"/>
      <c r="I32" s="168"/>
      <c r="J32" s="227"/>
      <c r="K32" s="228"/>
      <c r="L32" s="222"/>
      <c r="M32" s="169"/>
      <c r="N32" s="88"/>
    </row>
    <row r="33" spans="1:16" s="27" customFormat="1" ht="19.5" customHeight="1" x14ac:dyDescent="0.25">
      <c r="A33" s="87"/>
      <c r="B33" s="74"/>
      <c r="C33" s="81" t="s">
        <v>66</v>
      </c>
      <c r="D33" s="167"/>
      <c r="E33" s="226"/>
      <c r="F33" s="168"/>
      <c r="G33" s="167"/>
      <c r="H33" s="226"/>
      <c r="I33" s="168"/>
      <c r="J33" s="227"/>
      <c r="K33" s="228"/>
      <c r="L33" s="222"/>
      <c r="M33" s="207"/>
      <c r="N33" s="88"/>
    </row>
    <row r="34" spans="1:16" s="27" customFormat="1" ht="19.5" customHeight="1" x14ac:dyDescent="0.25">
      <c r="A34" s="87"/>
      <c r="B34" s="74"/>
      <c r="C34" s="81" t="s">
        <v>67</v>
      </c>
      <c r="D34" s="167"/>
      <c r="E34" s="226"/>
      <c r="F34" s="168"/>
      <c r="G34" s="167"/>
      <c r="H34" s="226"/>
      <c r="I34" s="168"/>
      <c r="J34" s="227"/>
      <c r="K34" s="228"/>
      <c r="L34" s="222"/>
      <c r="M34" s="207"/>
      <c r="N34" s="88"/>
    </row>
    <row r="35" spans="1:16" s="27" customFormat="1" ht="19.5" customHeight="1" x14ac:dyDescent="0.25">
      <c r="A35" s="87"/>
      <c r="B35" s="74"/>
      <c r="C35" s="81" t="s">
        <v>68</v>
      </c>
      <c r="D35" s="167"/>
      <c r="E35" s="226"/>
      <c r="F35" s="168"/>
      <c r="G35" s="167"/>
      <c r="H35" s="226"/>
      <c r="I35" s="168"/>
      <c r="J35" s="227"/>
      <c r="K35" s="228"/>
      <c r="L35" s="207"/>
      <c r="M35" s="207"/>
      <c r="N35" s="88"/>
      <c r="P35" s="27" t="s">
        <v>120</v>
      </c>
    </row>
    <row r="36" spans="1:16" ht="15.75" customHeight="1" x14ac:dyDescent="0.25">
      <c r="A36" s="87"/>
      <c r="B36" s="74"/>
      <c r="C36" s="236" t="s">
        <v>143</v>
      </c>
      <c r="D36" s="236"/>
      <c r="E36" s="236"/>
      <c r="F36" s="236"/>
      <c r="G36" s="236"/>
      <c r="H36" s="236"/>
      <c r="I36" s="236"/>
      <c r="J36" s="236"/>
      <c r="K36" s="236"/>
      <c r="L36" s="236"/>
      <c r="M36" s="236"/>
      <c r="N36" s="107"/>
    </row>
    <row r="37" spans="1:16" ht="21.75" customHeight="1" x14ac:dyDescent="0.25">
      <c r="A37" s="87"/>
      <c r="B37" s="74"/>
      <c r="C37" s="229" t="s">
        <v>78</v>
      </c>
      <c r="D37" s="198" t="s">
        <v>140</v>
      </c>
      <c r="E37" s="198"/>
      <c r="F37" s="198"/>
      <c r="G37" s="198"/>
      <c r="H37" s="198"/>
      <c r="I37" s="198"/>
      <c r="J37" s="198"/>
      <c r="K37" s="198"/>
      <c r="L37" s="198"/>
      <c r="M37" s="198"/>
      <c r="N37" s="107"/>
    </row>
    <row r="38" spans="1:16" ht="39.75" customHeight="1" x14ac:dyDescent="0.25">
      <c r="A38" s="87"/>
      <c r="B38" s="74"/>
      <c r="C38" s="229"/>
      <c r="D38" s="187" t="s">
        <v>103</v>
      </c>
      <c r="E38" s="187"/>
      <c r="F38" s="187" t="s">
        <v>104</v>
      </c>
      <c r="G38" s="187"/>
      <c r="H38" s="187" t="s">
        <v>141</v>
      </c>
      <c r="I38" s="187"/>
      <c r="J38" s="94" t="s">
        <v>144</v>
      </c>
      <c r="K38" s="242" t="s">
        <v>150</v>
      </c>
      <c r="L38" s="187"/>
      <c r="M38" s="187"/>
      <c r="N38" s="107"/>
    </row>
    <row r="39" spans="1:16" ht="19.5" customHeight="1" x14ac:dyDescent="0.25">
      <c r="A39" s="87"/>
      <c r="B39" s="74"/>
      <c r="C39" s="81" t="s">
        <v>65</v>
      </c>
      <c r="D39" s="237"/>
      <c r="E39" s="238"/>
      <c r="F39" s="237"/>
      <c r="G39" s="238"/>
      <c r="H39" s="237"/>
      <c r="I39" s="238"/>
      <c r="J39" s="77"/>
      <c r="K39" s="239"/>
      <c r="L39" s="240"/>
      <c r="M39" s="241"/>
      <c r="N39" s="107"/>
    </row>
    <row r="40" spans="1:16" ht="19.5" customHeight="1" x14ac:dyDescent="0.25">
      <c r="A40" s="87"/>
      <c r="B40" s="74"/>
      <c r="C40" s="81" t="s">
        <v>66</v>
      </c>
      <c r="D40" s="237"/>
      <c r="E40" s="238"/>
      <c r="F40" s="237"/>
      <c r="G40" s="238"/>
      <c r="H40" s="243"/>
      <c r="I40" s="243"/>
      <c r="J40" s="77"/>
      <c r="K40" s="239"/>
      <c r="L40" s="240"/>
      <c r="M40" s="241"/>
      <c r="N40" s="107"/>
    </row>
    <row r="41" spans="1:16" ht="19.5" customHeight="1" x14ac:dyDescent="0.25">
      <c r="A41" s="87"/>
      <c r="B41" s="74"/>
      <c r="C41" s="81" t="s">
        <v>67</v>
      </c>
      <c r="D41" s="237"/>
      <c r="E41" s="238"/>
      <c r="F41" s="237"/>
      <c r="G41" s="238"/>
      <c r="H41" s="243"/>
      <c r="I41" s="243"/>
      <c r="J41" s="77"/>
      <c r="K41" s="239"/>
      <c r="L41" s="240"/>
      <c r="M41" s="241"/>
      <c r="N41" s="107"/>
    </row>
    <row r="42" spans="1:16" ht="19.5" customHeight="1" x14ac:dyDescent="0.25">
      <c r="A42" s="87"/>
      <c r="B42" s="74"/>
      <c r="C42" s="81" t="s">
        <v>68</v>
      </c>
      <c r="D42" s="237"/>
      <c r="E42" s="238"/>
      <c r="F42" s="237"/>
      <c r="G42" s="238"/>
      <c r="H42" s="243"/>
      <c r="I42" s="243"/>
      <c r="J42" s="77"/>
      <c r="K42" s="239"/>
      <c r="L42" s="240"/>
      <c r="M42" s="241"/>
      <c r="N42" s="107"/>
    </row>
    <row r="43" spans="1:16" x14ac:dyDescent="0.25">
      <c r="A43" s="110"/>
      <c r="B43" s="111"/>
      <c r="C43" s="112"/>
      <c r="D43" s="113"/>
      <c r="E43" s="113"/>
      <c r="F43" s="113"/>
      <c r="G43" s="114"/>
      <c r="H43" s="115"/>
      <c r="I43" s="115"/>
      <c r="J43" s="112"/>
      <c r="K43" s="112"/>
      <c r="L43" s="112"/>
      <c r="M43" s="112"/>
      <c r="N43" s="93"/>
    </row>
  </sheetData>
  <mergeCells count="62">
    <mergeCell ref="K41:M41"/>
    <mergeCell ref="K42:M42"/>
    <mergeCell ref="C37:C38"/>
    <mergeCell ref="D37:M37"/>
    <mergeCell ref="D38:E38"/>
    <mergeCell ref="F38:G38"/>
    <mergeCell ref="H38:I38"/>
    <mergeCell ref="K38:M38"/>
    <mergeCell ref="H42:I42"/>
    <mergeCell ref="H39:I39"/>
    <mergeCell ref="H40:I40"/>
    <mergeCell ref="H41:I41"/>
    <mergeCell ref="D41:E41"/>
    <mergeCell ref="D42:E42"/>
    <mergeCell ref="F41:G41"/>
    <mergeCell ref="F42:G42"/>
    <mergeCell ref="C36:M36"/>
    <mergeCell ref="J34:K34"/>
    <mergeCell ref="J35:K35"/>
    <mergeCell ref="D39:E39"/>
    <mergeCell ref="D40:E40"/>
    <mergeCell ref="F39:G39"/>
    <mergeCell ref="G34:I34"/>
    <mergeCell ref="G35:I35"/>
    <mergeCell ref="K39:M39"/>
    <mergeCell ref="K40:M40"/>
    <mergeCell ref="F40:G40"/>
    <mergeCell ref="C6:M6"/>
    <mergeCell ref="B8:L8"/>
    <mergeCell ref="C29:L29"/>
    <mergeCell ref="C30:C31"/>
    <mergeCell ref="B26:L26"/>
    <mergeCell ref="C27:F27"/>
    <mergeCell ref="F9:G9"/>
    <mergeCell ref="H9:I9"/>
    <mergeCell ref="J9:K9"/>
    <mergeCell ref="L9:M9"/>
    <mergeCell ref="D24:N24"/>
    <mergeCell ref="D9:E9"/>
    <mergeCell ref="J31:K31"/>
    <mergeCell ref="D30:M30"/>
    <mergeCell ref="L31:M31"/>
    <mergeCell ref="D31:F31"/>
    <mergeCell ref="A1:K1"/>
    <mergeCell ref="C3:E3"/>
    <mergeCell ref="B2:M2"/>
    <mergeCell ref="C5:M5"/>
    <mergeCell ref="C4:M4"/>
    <mergeCell ref="C28:M28"/>
    <mergeCell ref="L32:M32"/>
    <mergeCell ref="L33:M33"/>
    <mergeCell ref="L34:M34"/>
    <mergeCell ref="L35:M35"/>
    <mergeCell ref="G31:I31"/>
    <mergeCell ref="D32:F32"/>
    <mergeCell ref="D33:F33"/>
    <mergeCell ref="D34:F34"/>
    <mergeCell ref="D35:F35"/>
    <mergeCell ref="J32:K32"/>
    <mergeCell ref="G33:I33"/>
    <mergeCell ref="J33:K33"/>
    <mergeCell ref="G32:I32"/>
  </mergeCells>
  <pageMargins left="0.23622047244094491" right="0.23622047244094491" top="0.39370078740157483" bottom="0.39370078740157483" header="0.31496062992125984" footer="0.31496062992125984"/>
  <pageSetup paperSize="9" scale="65" fitToHeight="0" orientation="portrait" r:id="rId1"/>
  <headerFooter>
    <oddFooter>&amp;L&amp;"Arial,Uobičajeno"Godišnje izvješće o kvaliteti opskrbe plinom-2023.&amp;R&amp;"Arial,Uobičajeno"PRILOG III</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AB15"/>
  <sheetViews>
    <sheetView zoomScaleNormal="100" workbookViewId="0">
      <selection activeCell="T5" sqref="T5"/>
    </sheetView>
  </sheetViews>
  <sheetFormatPr defaultRowHeight="15" x14ac:dyDescent="0.25"/>
  <cols>
    <col min="1" max="1" width="1.28515625" customWidth="1"/>
    <col min="2" max="2" width="4.140625" customWidth="1"/>
    <col min="3" max="3" width="13.7109375" customWidth="1"/>
    <col min="4" max="4" width="13" customWidth="1"/>
    <col min="5" max="6" width="12.85546875" customWidth="1"/>
    <col min="7" max="7" width="13.28515625" customWidth="1"/>
    <col min="8" max="8" width="12.140625" customWidth="1"/>
    <col min="9" max="9" width="12.5703125" customWidth="1"/>
    <col min="10" max="11" width="13.28515625" customWidth="1"/>
    <col min="12" max="13" width="15.140625" customWidth="1"/>
    <col min="14" max="14" width="3.28515625" customWidth="1"/>
    <col min="15" max="15" width="2.7109375" customWidth="1"/>
  </cols>
  <sheetData>
    <row r="1" spans="1:28" s="27" customFormat="1" ht="21" customHeight="1" x14ac:dyDescent="0.25">
      <c r="A1" s="201" t="s">
        <v>109</v>
      </c>
      <c r="B1" s="202"/>
      <c r="C1" s="202"/>
      <c r="D1" s="202"/>
      <c r="E1" s="202"/>
      <c r="F1" s="202"/>
      <c r="G1" s="202"/>
      <c r="H1" s="202"/>
      <c r="I1" s="202"/>
      <c r="J1" s="202"/>
      <c r="K1" s="202"/>
      <c r="L1" s="85"/>
      <c r="M1" s="85"/>
      <c r="N1" s="86"/>
    </row>
    <row r="2" spans="1:28" s="27" customFormat="1" ht="36" customHeight="1" x14ac:dyDescent="0.25">
      <c r="A2" s="87"/>
      <c r="B2" s="190" t="s">
        <v>145</v>
      </c>
      <c r="C2" s="190"/>
      <c r="D2" s="190"/>
      <c r="E2" s="190"/>
      <c r="F2" s="190"/>
      <c r="G2" s="190"/>
      <c r="H2" s="190"/>
      <c r="I2" s="190"/>
      <c r="J2" s="190"/>
      <c r="K2" s="190"/>
      <c r="L2" s="190"/>
      <c r="M2" s="190"/>
      <c r="N2" s="88"/>
    </row>
    <row r="3" spans="1:28" s="27" customFormat="1" ht="21" customHeight="1" x14ac:dyDescent="0.25">
      <c r="A3" s="87"/>
      <c r="B3" s="74"/>
      <c r="C3" s="191" t="s">
        <v>146</v>
      </c>
      <c r="D3" s="191"/>
      <c r="E3" s="191"/>
      <c r="F3" s="74"/>
      <c r="G3" s="74"/>
      <c r="H3" s="74"/>
      <c r="I3" s="74"/>
      <c r="J3" s="74"/>
      <c r="K3" s="74"/>
      <c r="L3" s="39"/>
      <c r="M3" s="39"/>
      <c r="N3" s="88"/>
    </row>
    <row r="4" spans="1:28" s="27" customFormat="1" ht="75.75" customHeight="1" x14ac:dyDescent="0.25">
      <c r="A4" s="87"/>
      <c r="B4" s="74"/>
      <c r="C4" s="203" t="s">
        <v>641</v>
      </c>
      <c r="D4" s="204"/>
      <c r="E4" s="204"/>
      <c r="F4" s="204"/>
      <c r="G4" s="204"/>
      <c r="H4" s="204"/>
      <c r="I4" s="204"/>
      <c r="J4" s="204"/>
      <c r="K4" s="204"/>
      <c r="L4" s="204"/>
      <c r="M4" s="204"/>
      <c r="N4" s="88"/>
    </row>
    <row r="5" spans="1:28" s="27" customFormat="1" ht="75.75" customHeight="1" x14ac:dyDescent="0.25">
      <c r="A5" s="87"/>
      <c r="B5" s="74"/>
      <c r="C5" s="203" t="s">
        <v>123</v>
      </c>
      <c r="D5" s="204"/>
      <c r="E5" s="204"/>
      <c r="F5" s="204"/>
      <c r="G5" s="204"/>
      <c r="H5" s="204"/>
      <c r="I5" s="204"/>
      <c r="J5" s="204"/>
      <c r="K5" s="204"/>
      <c r="L5" s="204"/>
      <c r="M5" s="204"/>
      <c r="N5" s="88"/>
    </row>
    <row r="6" spans="1:28" s="27" customFormat="1" ht="75.75" customHeight="1" x14ac:dyDescent="0.25">
      <c r="A6" s="87"/>
      <c r="B6" s="74"/>
      <c r="C6" s="203" t="s">
        <v>124</v>
      </c>
      <c r="D6" s="204"/>
      <c r="E6" s="204"/>
      <c r="F6" s="204"/>
      <c r="G6" s="204"/>
      <c r="H6" s="204"/>
      <c r="I6" s="204"/>
      <c r="J6" s="204"/>
      <c r="K6" s="204"/>
      <c r="L6" s="204"/>
      <c r="M6" s="204"/>
      <c r="N6" s="88"/>
    </row>
    <row r="7" spans="1:28" s="27" customFormat="1" ht="16.5" customHeight="1" x14ac:dyDescent="0.25">
      <c r="A7" s="87"/>
      <c r="B7" s="74"/>
      <c r="C7" s="74"/>
      <c r="D7" s="74"/>
      <c r="E7" s="74"/>
      <c r="F7" s="74"/>
      <c r="G7" s="74"/>
      <c r="H7" s="74"/>
      <c r="I7" s="74"/>
      <c r="J7" s="74"/>
      <c r="K7" s="74"/>
      <c r="L7" s="74"/>
      <c r="M7" s="39"/>
      <c r="N7" s="88"/>
    </row>
    <row r="8" spans="1:28" s="27" customFormat="1" ht="16.5" customHeight="1" x14ac:dyDescent="0.25">
      <c r="A8" s="87"/>
      <c r="B8" s="190" t="s">
        <v>147</v>
      </c>
      <c r="C8" s="190"/>
      <c r="D8" s="190"/>
      <c r="E8" s="190"/>
      <c r="F8" s="190"/>
      <c r="G8" s="190"/>
      <c r="H8" s="190"/>
      <c r="I8" s="190"/>
      <c r="J8" s="190"/>
      <c r="K8" s="190"/>
      <c r="L8" s="190"/>
      <c r="M8" s="39"/>
      <c r="N8" s="88"/>
      <c r="P8" s="116"/>
    </row>
    <row r="9" spans="1:28" s="27" customFormat="1" ht="16.5" customHeight="1" x14ac:dyDescent="0.25">
      <c r="A9" s="87"/>
      <c r="B9" s="74"/>
      <c r="C9" s="214" t="s">
        <v>633</v>
      </c>
      <c r="D9" s="214"/>
      <c r="E9" s="214"/>
      <c r="F9" s="214"/>
      <c r="G9" s="214"/>
      <c r="H9" s="214"/>
      <c r="I9" s="214"/>
      <c r="J9" s="214"/>
      <c r="K9" s="214"/>
      <c r="L9" s="214"/>
      <c r="M9" s="214"/>
      <c r="N9" s="88"/>
      <c r="P9" s="116"/>
    </row>
    <row r="10" spans="1:28" s="27" customFormat="1" ht="16.5" customHeight="1" x14ac:dyDescent="0.25">
      <c r="A10" s="87"/>
      <c r="B10" s="74"/>
      <c r="C10" s="190" t="s">
        <v>151</v>
      </c>
      <c r="D10" s="191"/>
      <c r="E10" s="191"/>
      <c r="F10" s="191"/>
      <c r="G10" s="191"/>
      <c r="H10" s="191"/>
      <c r="I10" s="191"/>
      <c r="J10" s="191"/>
      <c r="K10" s="191"/>
      <c r="L10" s="191"/>
      <c r="M10" s="39"/>
      <c r="N10" s="88"/>
    </row>
    <row r="11" spans="1:28" s="27" customFormat="1" ht="21" customHeight="1" x14ac:dyDescent="0.25">
      <c r="A11" s="87"/>
      <c r="B11" s="74"/>
      <c r="C11" s="74"/>
      <c r="D11" s="191" t="s">
        <v>105</v>
      </c>
      <c r="E11" s="191"/>
      <c r="F11" s="191"/>
      <c r="G11" s="191"/>
      <c r="H11" s="191"/>
      <c r="I11" s="191"/>
      <c r="J11" s="244"/>
      <c r="K11" s="245">
        <v>287</v>
      </c>
      <c r="L11" s="245"/>
      <c r="M11" s="39"/>
      <c r="N11" s="88"/>
    </row>
    <row r="12" spans="1:28" s="27" customFormat="1" ht="4.5" customHeight="1" x14ac:dyDescent="0.25">
      <c r="A12" s="87"/>
      <c r="B12" s="74"/>
      <c r="C12" s="75"/>
      <c r="D12" s="75"/>
      <c r="E12" s="75"/>
      <c r="F12" s="74"/>
      <c r="G12" s="74"/>
      <c r="H12" s="74"/>
      <c r="I12" s="74"/>
      <c r="J12" s="74"/>
      <c r="K12" s="40"/>
      <c r="L12" s="41"/>
      <c r="M12" s="39"/>
      <c r="N12" s="88"/>
    </row>
    <row r="13" spans="1:28" s="27" customFormat="1" ht="21" customHeight="1" x14ac:dyDescent="0.25">
      <c r="A13" s="87"/>
      <c r="B13" s="74"/>
      <c r="C13" s="74"/>
      <c r="D13" s="191" t="s">
        <v>118</v>
      </c>
      <c r="E13" s="191"/>
      <c r="F13" s="191"/>
      <c r="G13" s="191"/>
      <c r="H13" s="191"/>
      <c r="I13" s="191"/>
      <c r="J13" s="42"/>
      <c r="K13" s="245">
        <v>252</v>
      </c>
      <c r="L13" s="245"/>
      <c r="M13" s="39"/>
      <c r="N13" s="88"/>
    </row>
    <row r="14" spans="1:28" x14ac:dyDescent="0.25">
      <c r="A14" s="90"/>
      <c r="B14" s="91"/>
      <c r="C14" s="91"/>
      <c r="D14" s="91"/>
      <c r="E14" s="91"/>
      <c r="F14" s="91"/>
      <c r="G14" s="91"/>
      <c r="H14" s="91"/>
      <c r="I14" s="91"/>
      <c r="J14" s="91"/>
      <c r="K14" s="91"/>
      <c r="L14" s="92"/>
      <c r="M14" s="92"/>
      <c r="N14" s="93"/>
      <c r="R14" s="27"/>
      <c r="S14" s="27"/>
      <c r="T14" s="27"/>
      <c r="U14" s="27"/>
      <c r="V14" s="27"/>
      <c r="W14" s="27"/>
      <c r="X14" s="27"/>
      <c r="Y14" s="27"/>
      <c r="Z14" s="27"/>
      <c r="AA14" s="27"/>
      <c r="AB14" s="27"/>
    </row>
    <row r="15" spans="1:28" x14ac:dyDescent="0.25">
      <c r="R15" s="27"/>
      <c r="S15" s="27"/>
      <c r="T15" s="27"/>
      <c r="U15" s="27"/>
      <c r="V15" s="27"/>
      <c r="W15" s="27"/>
      <c r="X15" s="27"/>
      <c r="Y15" s="27"/>
      <c r="Z15" s="27"/>
      <c r="AA15" s="27"/>
      <c r="AB15" s="27"/>
    </row>
  </sheetData>
  <mergeCells count="13">
    <mergeCell ref="C6:M6"/>
    <mergeCell ref="A1:K1"/>
    <mergeCell ref="B2:M2"/>
    <mergeCell ref="C3:E3"/>
    <mergeCell ref="C4:M4"/>
    <mergeCell ref="C5:M5"/>
    <mergeCell ref="D11:J11"/>
    <mergeCell ref="K11:L11"/>
    <mergeCell ref="D13:I13"/>
    <mergeCell ref="K13:L13"/>
    <mergeCell ref="B8:L8"/>
    <mergeCell ref="C10:L10"/>
    <mergeCell ref="C9:M9"/>
  </mergeCells>
  <pageMargins left="0.23622047244094491" right="0.23622047244094491" top="0.74803149606299213" bottom="0.74803149606299213" header="0.31496062992125984" footer="0.31496062992125984"/>
  <pageSetup paperSize="9" scale="63" fitToHeight="0" orientation="portrait" r:id="rId1"/>
  <headerFooter>
    <oddFooter>&amp;L&amp;"Arial,Uobičajeno"Godišnje izvješće o kvaliteti opskrbe plinom-2023.&amp;R&amp;"Arial,Uobičajeno"PRILOG IV</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I12"/>
  <sheetViews>
    <sheetView zoomScaleNormal="100" workbookViewId="0">
      <selection activeCell="O4" sqref="O4"/>
    </sheetView>
  </sheetViews>
  <sheetFormatPr defaultColWidth="9.140625" defaultRowHeight="12.75" x14ac:dyDescent="0.2"/>
  <cols>
    <col min="1" max="1" width="4.140625" style="55" customWidth="1"/>
    <col min="2" max="2" width="14.7109375" style="48" customWidth="1"/>
    <col min="3" max="3" width="21" style="48" customWidth="1"/>
    <col min="4" max="4" width="29.42578125" style="48" customWidth="1"/>
    <col min="5" max="5" width="28.7109375" style="48" customWidth="1"/>
    <col min="6" max="6" width="53.5703125" style="56" customWidth="1"/>
    <col min="7" max="16384" width="9.140625" style="48"/>
  </cols>
  <sheetData>
    <row r="1" spans="1:9" ht="36.75" thickBot="1" x14ac:dyDescent="0.25">
      <c r="A1" s="79" t="s">
        <v>39</v>
      </c>
      <c r="B1" s="43" t="s">
        <v>40</v>
      </c>
      <c r="C1" s="44" t="s">
        <v>41</v>
      </c>
      <c r="D1" s="45" t="s">
        <v>42</v>
      </c>
      <c r="E1" s="46" t="s">
        <v>43</v>
      </c>
      <c r="F1" s="47" t="s">
        <v>44</v>
      </c>
    </row>
    <row r="2" spans="1:9" ht="72" customHeight="1" x14ac:dyDescent="0.2">
      <c r="A2" s="64">
        <v>1</v>
      </c>
      <c r="B2" s="246" t="s">
        <v>45</v>
      </c>
      <c r="C2" s="65" t="s">
        <v>46</v>
      </c>
      <c r="D2" s="66" t="s">
        <v>110</v>
      </c>
      <c r="E2" s="66" t="s">
        <v>47</v>
      </c>
      <c r="F2" s="67" t="s">
        <v>48</v>
      </c>
    </row>
    <row r="3" spans="1:9" ht="72" customHeight="1" x14ac:dyDescent="0.2">
      <c r="A3" s="59">
        <v>2</v>
      </c>
      <c r="B3" s="247"/>
      <c r="C3" s="61" t="s">
        <v>49</v>
      </c>
      <c r="D3" s="62" t="s">
        <v>111</v>
      </c>
      <c r="E3" s="63" t="s">
        <v>119</v>
      </c>
      <c r="F3" s="58" t="s">
        <v>50</v>
      </c>
    </row>
    <row r="4" spans="1:9" ht="72" customHeight="1" x14ac:dyDescent="0.2">
      <c r="A4" s="57">
        <v>3</v>
      </c>
      <c r="B4" s="247"/>
      <c r="C4" s="61" t="s">
        <v>51</v>
      </c>
      <c r="D4" s="62" t="s">
        <v>112</v>
      </c>
      <c r="E4" s="63" t="s">
        <v>52</v>
      </c>
      <c r="F4" s="58" t="s">
        <v>53</v>
      </c>
    </row>
    <row r="5" spans="1:9" ht="72" customHeight="1" x14ac:dyDescent="0.2">
      <c r="A5" s="59">
        <v>4</v>
      </c>
      <c r="B5" s="248"/>
      <c r="C5" s="61" t="s">
        <v>54</v>
      </c>
      <c r="D5" s="62" t="s">
        <v>113</v>
      </c>
      <c r="E5" s="63" t="s">
        <v>55</v>
      </c>
      <c r="F5" s="58" t="s">
        <v>56</v>
      </c>
    </row>
    <row r="6" spans="1:9" ht="72" customHeight="1" x14ac:dyDescent="0.2">
      <c r="A6" s="57">
        <v>5</v>
      </c>
      <c r="B6" s="60" t="s">
        <v>57</v>
      </c>
      <c r="C6" s="61" t="s">
        <v>58</v>
      </c>
      <c r="D6" s="62" t="s">
        <v>114</v>
      </c>
      <c r="E6" s="63" t="s">
        <v>59</v>
      </c>
      <c r="F6" s="58" t="s">
        <v>60</v>
      </c>
    </row>
    <row r="7" spans="1:9" ht="72" customHeight="1" thickBot="1" x14ac:dyDescent="0.25">
      <c r="A7" s="68">
        <v>6</v>
      </c>
      <c r="B7" s="69" t="s">
        <v>61</v>
      </c>
      <c r="C7" s="70" t="s">
        <v>62</v>
      </c>
      <c r="D7" s="71" t="s">
        <v>115</v>
      </c>
      <c r="E7" s="72" t="s">
        <v>63</v>
      </c>
      <c r="F7" s="73" t="s">
        <v>64</v>
      </c>
      <c r="I7" s="54"/>
    </row>
    <row r="8" spans="1:9" x14ac:dyDescent="0.2">
      <c r="A8" s="49"/>
      <c r="B8" s="50"/>
      <c r="C8" s="51"/>
      <c r="D8" s="52"/>
      <c r="E8" s="52"/>
      <c r="F8" s="53"/>
    </row>
    <row r="12" spans="1:9" x14ac:dyDescent="0.2">
      <c r="E12" s="117"/>
    </row>
  </sheetData>
  <mergeCells count="1">
    <mergeCell ref="B2:B5"/>
  </mergeCells>
  <pageMargins left="0.70866141732283472" right="0.70866141732283472" top="0.74803149606299213" bottom="0.74803149606299213" header="0.31496062992125984" footer="0.31496062992125984"/>
  <pageSetup paperSize="9" scale="86" orientation="landscape" r:id="rId1"/>
  <colBreaks count="1" manualBreakCount="1">
    <brk id="6" max="7"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5</vt:i4>
      </vt:variant>
      <vt:variant>
        <vt:lpstr>Imenovani rasponi</vt:lpstr>
      </vt:variant>
      <vt:variant>
        <vt:i4>4</vt:i4>
      </vt:variant>
    </vt:vector>
  </HeadingPairs>
  <TitlesOfParts>
    <vt:vector size="9" baseType="lpstr">
      <vt:lpstr>I ES Općenito</vt:lpstr>
      <vt:lpstr>II Pouzdanost isporuke</vt:lpstr>
      <vt:lpstr>III Kvaliteta plina</vt:lpstr>
      <vt:lpstr>IV Kvaliteta usluge</vt:lpstr>
      <vt:lpstr>Pregled općih standarda</vt:lpstr>
      <vt:lpstr>'I ES Općenito'!Podrucje_ispisa</vt:lpstr>
      <vt:lpstr>'II Pouzdanost isporuke'!Podrucje_ispisa</vt:lpstr>
      <vt:lpstr>'III Kvaliteta plina'!Podrucje_ispisa</vt:lpstr>
      <vt:lpstr>'Pregled općih standarda'!Podrucje_ispisa</vt:lpstr>
    </vt:vector>
  </TitlesOfParts>
  <Company>Hera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Vanja Vrzić</dc:creator>
  <cp:lastModifiedBy>Tamara</cp:lastModifiedBy>
  <cp:lastPrinted>2024-02-29T09:24:58Z</cp:lastPrinted>
  <dcterms:created xsi:type="dcterms:W3CDTF">2015-02-17T13:07:02Z</dcterms:created>
  <dcterms:modified xsi:type="dcterms:W3CDTF">2024-02-29T11:30:26Z</dcterms:modified>
</cp:coreProperties>
</file>